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66925"/>
  <mc:AlternateContent xmlns:mc="http://schemas.openxmlformats.org/markup-compatibility/2006">
    <mc:Choice Requires="x15">
      <x15ac:absPath xmlns:x15ac="http://schemas.microsoft.com/office/spreadsheetml/2010/11/ac" url="https://diancolombia-my.sharepoint.com/personal/jlozanor_dian_gov_co/Documents/Escritorio/09_08_24 Elaboración OCI_AMA2024-002/"/>
    </mc:Choice>
  </mc:AlternateContent>
  <xr:revisionPtr revIDLastSave="211" documentId="8_{FCD35702-3D3C-4752-9CE1-B224653FDCB0}" xr6:coauthVersionLast="47" xr6:coauthVersionMax="47" xr10:uidLastSave="{732D5246-39AD-4972-BC10-71E2D228297D}"/>
  <bookViews>
    <workbookView xWindow="20370" yWindow="-120" windowWidth="20730" windowHeight="11040" firstSheet="1" activeTab="1" xr2:uid="{00000000-000D-0000-FFFF-FFFF00000000}"/>
  </bookViews>
  <sheets>
    <sheet name="RESUMEN TOTAL PMI" sheetId="22" state="hidden" r:id="rId1"/>
    <sheet name="PMI" sheetId="20" r:id="rId2"/>
    <sheet name="CGR" sheetId="16" state="hidden" r:id="rId3"/>
    <sheet name="Control CGR" sheetId="23" state="hidden" r:id="rId4"/>
    <sheet name="OCI" sheetId="17" state="hidden" r:id="rId5"/>
    <sheet name="Control OCI" sheetId="24" state="hidden" r:id="rId6"/>
    <sheet name="AGN" sheetId="19" state="hidden" r:id="rId7"/>
    <sheet name="Control AGN" sheetId="26" state="hidden" r:id="rId8"/>
    <sheet name="ITRC" sheetId="18" state="hidden" r:id="rId9"/>
    <sheet name="Control ITRC" sheetId="25" state="hidden" r:id="rId10"/>
  </sheets>
  <externalReferences>
    <externalReference r:id="rId11"/>
  </externalReferences>
  <definedNames>
    <definedName name="_xlnm._FilterDatabase" localSheetId="6" hidden="1">AGN!$A$10:$R$23</definedName>
    <definedName name="_xlnm._FilterDatabase" localSheetId="2" hidden="1">CGR!$A$10:$S$430</definedName>
    <definedName name="_xlnm._FilterDatabase" localSheetId="8" hidden="1">ITRC!$B$10:$R$557</definedName>
    <definedName name="_xlnm._FilterDatabase" localSheetId="4" hidden="1">OCI!$A$10:$S$122</definedName>
    <definedName name="_xlnm._FilterDatabase" localSheetId="1" hidden="1">PMI!$B$13:$P$13</definedName>
  </definedNames>
  <calcPr calcId="191028"/>
  <pivotCaches>
    <pivotCache cacheId="0" r:id="rId12"/>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20" l="1"/>
  <c r="N19" i="20"/>
  <c r="N53" i="20"/>
  <c r="N51" i="20"/>
  <c r="N61" i="20"/>
  <c r="N58" i="20"/>
  <c r="N60" i="20"/>
  <c r="N59" i="20"/>
  <c r="N57" i="20"/>
  <c r="N56" i="20"/>
  <c r="N62" i="20"/>
  <c r="N40" i="20"/>
  <c r="N26" i="20"/>
  <c r="N54" i="20"/>
  <c r="N49" i="20"/>
  <c r="N64" i="20"/>
  <c r="N42" i="20"/>
  <c r="N28" i="20"/>
  <c r="N34" i="20"/>
  <c r="N30" i="20"/>
  <c r="N31" i="20"/>
  <c r="N20" i="20"/>
  <c r="N18" i="20"/>
  <c r="N16" i="20"/>
  <c r="N24" i="20" l="1"/>
  <c r="N25" i="20"/>
  <c r="N27" i="20"/>
  <c r="N17" i="20"/>
  <c r="N14" i="20"/>
  <c r="N29" i="20"/>
  <c r="N23" i="20"/>
  <c r="N41" i="20"/>
  <c r="N38" i="20" l="1"/>
  <c r="N68" i="20"/>
  <c r="N67" i="20"/>
  <c r="N66" i="20"/>
  <c r="N65" i="20"/>
  <c r="N46" i="20"/>
  <c r="N45" i="20"/>
  <c r="N43" i="20"/>
  <c r="N48" i="20"/>
  <c r="N47" i="20"/>
  <c r="N32" i="20"/>
  <c r="N33" i="20"/>
  <c r="N37" i="20"/>
  <c r="N36" i="20"/>
  <c r="N63" i="20"/>
  <c r="N44" i="20"/>
  <c r="N35" i="20"/>
  <c r="N21" i="20"/>
  <c r="N15" i="20"/>
  <c r="N55" i="20"/>
  <c r="N50" i="20"/>
  <c r="N69" i="20"/>
  <c r="N52" i="20"/>
  <c r="N39" i="20"/>
  <c r="AB98" i="25" l="1"/>
  <c r="AA98" i="25"/>
  <c r="S97" i="25"/>
  <c r="R97" i="25"/>
  <c r="Q97" i="25"/>
  <c r="O97" i="25"/>
  <c r="N97" i="25"/>
  <c r="M97" i="25"/>
  <c r="P56" i="25"/>
  <c r="P97" i="25" s="1"/>
  <c r="C30" i="23" l="1"/>
  <c r="S430" i="16" l="1"/>
  <c r="C49" i="24" l="1"/>
  <c r="P71" i="17" l="1"/>
  <c r="Q71" i="17" s="1"/>
  <c r="P72" i="17"/>
  <c r="Q72" i="17" s="1"/>
  <c r="P73" i="17"/>
  <c r="Q73" i="17" s="1"/>
  <c r="N71" i="17"/>
  <c r="N72" i="17"/>
  <c r="N73" i="17"/>
  <c r="P69" i="17"/>
  <c r="Q69" i="17" s="1"/>
  <c r="N69" i="17"/>
  <c r="P353" i="16"/>
  <c r="Q353" i="16" s="1"/>
  <c r="N353" i="16"/>
  <c r="N126" i="16"/>
  <c r="N125" i="16"/>
  <c r="N124" i="16"/>
  <c r="N123" i="16"/>
  <c r="P401" i="16" l="1"/>
  <c r="Q401" i="16" s="1"/>
  <c r="N401" i="16"/>
  <c r="O41" i="24" l="1"/>
  <c r="P41" i="24" s="1"/>
  <c r="M41" i="24"/>
  <c r="O40" i="24"/>
  <c r="P40" i="24" s="1"/>
  <c r="M40" i="24"/>
  <c r="O39" i="24"/>
  <c r="P39" i="24" s="1"/>
  <c r="M39" i="24"/>
  <c r="O38" i="24"/>
  <c r="P38" i="24" s="1"/>
  <c r="M38" i="24"/>
  <c r="O37" i="24"/>
  <c r="P37" i="24" s="1"/>
  <c r="M37" i="24"/>
  <c r="O36" i="24"/>
  <c r="P36" i="24" s="1"/>
  <c r="M36" i="24"/>
  <c r="P234" i="18" l="1"/>
  <c r="Q234" i="18" s="1"/>
  <c r="N234" i="18"/>
  <c r="P233" i="18"/>
  <c r="Q233" i="18" s="1"/>
  <c r="N233" i="18"/>
  <c r="P232" i="18"/>
  <c r="Q232" i="18" s="1"/>
  <c r="N232" i="18"/>
  <c r="P231" i="18"/>
  <c r="Q231" i="18" s="1"/>
  <c r="N231" i="18"/>
  <c r="P230" i="18"/>
  <c r="Q230" i="18" s="1"/>
  <c r="N230" i="18"/>
  <c r="P229" i="18"/>
  <c r="Q229" i="18" s="1"/>
  <c r="N229" i="18"/>
  <c r="P228" i="18"/>
  <c r="Q228" i="18" s="1"/>
  <c r="N228" i="18"/>
  <c r="P227" i="18"/>
  <c r="Q227" i="18" s="1"/>
  <c r="N227" i="18"/>
  <c r="P226" i="18"/>
  <c r="Q226" i="18" s="1"/>
  <c r="N226" i="18"/>
  <c r="P225" i="18"/>
  <c r="Q225" i="18" s="1"/>
  <c r="N225" i="18"/>
  <c r="P224" i="18"/>
  <c r="Q224" i="18" s="1"/>
  <c r="N224" i="18"/>
  <c r="P223" i="18"/>
  <c r="Q223" i="18" s="1"/>
  <c r="N223" i="18"/>
  <c r="P222" i="18"/>
  <c r="Q222" i="18" s="1"/>
  <c r="N222" i="18"/>
  <c r="O34" i="24" l="1"/>
  <c r="P34" i="24" s="1"/>
  <c r="M34" i="24"/>
  <c r="O33" i="24"/>
  <c r="P33" i="24" s="1"/>
  <c r="M33" i="24"/>
  <c r="O32" i="24"/>
  <c r="P32" i="24" s="1"/>
  <c r="M32" i="24"/>
  <c r="O31" i="24"/>
  <c r="P31" i="24" s="1"/>
  <c r="M31" i="24"/>
  <c r="O30" i="24"/>
  <c r="P30" i="24" s="1"/>
  <c r="M30" i="24"/>
  <c r="O29" i="24"/>
  <c r="P29" i="24" s="1"/>
  <c r="M29" i="24"/>
  <c r="I25" i="26" l="1"/>
  <c r="L24" i="26"/>
  <c r="I24" i="26"/>
  <c r="L23" i="26"/>
  <c r="I23" i="26"/>
  <c r="L21" i="26"/>
  <c r="I21" i="26"/>
  <c r="I19" i="26"/>
  <c r="I18" i="26"/>
  <c r="L17" i="26"/>
  <c r="I17" i="26"/>
  <c r="I15" i="26"/>
  <c r="I14" i="26"/>
  <c r="L13" i="26"/>
  <c r="I13" i="26"/>
  <c r="L12" i="26"/>
  <c r="I12" i="26"/>
  <c r="I11" i="26"/>
  <c r="L10" i="26"/>
  <c r="I10" i="26"/>
  <c r="N91" i="17" l="1"/>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AB49" i="25"/>
  <c r="AA49" i="25"/>
  <c r="S48" i="25"/>
  <c r="R48" i="25"/>
  <c r="Q48" i="25"/>
  <c r="O48" i="25"/>
  <c r="N48" i="25"/>
  <c r="M48" i="25"/>
  <c r="P6" i="25"/>
  <c r="P48" i="25" s="1"/>
  <c r="R23" i="24" l="1"/>
  <c r="R24" i="24"/>
  <c r="R25" i="24"/>
  <c r="R26" i="24"/>
  <c r="R22" i="24"/>
  <c r="O26" i="24"/>
  <c r="O25" i="24"/>
  <c r="O24" i="24"/>
  <c r="O23" i="24"/>
  <c r="O22" i="24"/>
  <c r="O20" i="24" l="1"/>
  <c r="Q20" i="24"/>
  <c r="R20" i="24" s="1"/>
  <c r="O21" i="24"/>
  <c r="Q21" i="24"/>
  <c r="R21" i="24" s="1"/>
  <c r="Q21" i="23"/>
  <c r="R21" i="23" s="1"/>
  <c r="O21" i="23"/>
  <c r="Q20" i="23"/>
  <c r="R20" i="23" s="1"/>
  <c r="O20" i="23"/>
  <c r="P15" i="16" l="1"/>
  <c r="Q15" i="16" s="1"/>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93" i="16"/>
  <c r="N94" i="16"/>
  <c r="N95" i="16"/>
  <c r="N96" i="16"/>
  <c r="N97" i="16"/>
  <c r="N98" i="16"/>
  <c r="N99" i="16"/>
  <c r="N100" i="16"/>
  <c r="N101" i="16"/>
  <c r="N102" i="16"/>
  <c r="N103" i="16"/>
  <c r="N104" i="16"/>
  <c r="N105" i="16"/>
  <c r="N106" i="16"/>
  <c r="N107" i="16"/>
  <c r="N108" i="16"/>
  <c r="N109" i="16"/>
  <c r="N110" i="16"/>
  <c r="N111" i="16"/>
  <c r="N112" i="16"/>
  <c r="N113" i="16"/>
  <c r="N114" i="16"/>
  <c r="N115" i="16"/>
  <c r="N116" i="16"/>
  <c r="N117" i="16"/>
  <c r="N118" i="16"/>
  <c r="N119" i="16"/>
  <c r="N120" i="16"/>
  <c r="N121" i="16"/>
  <c r="N122" i="16"/>
  <c r="N127" i="16"/>
  <c r="N128" i="16"/>
  <c r="N129" i="16"/>
  <c r="N130" i="16"/>
  <c r="N131" i="16"/>
  <c r="N132" i="16"/>
  <c r="N133" i="16"/>
  <c r="N134" i="16"/>
  <c r="N135" i="16"/>
  <c r="N136" i="16"/>
  <c r="N137" i="16"/>
  <c r="N138" i="16"/>
  <c r="N139" i="16"/>
  <c r="N140" i="16"/>
  <c r="N141" i="16"/>
  <c r="N142" i="16"/>
  <c r="N143" i="16"/>
  <c r="N144" i="16"/>
  <c r="N145" i="16"/>
  <c r="N146" i="16"/>
  <c r="N147" i="16"/>
  <c r="N148" i="16"/>
  <c r="N149" i="16"/>
  <c r="N150" i="16"/>
  <c r="N151" i="16"/>
  <c r="N152" i="16"/>
  <c r="N153" i="16"/>
  <c r="N154" i="16"/>
  <c r="N155" i="16"/>
  <c r="N156" i="16"/>
  <c r="N157" i="16"/>
  <c r="N158" i="16"/>
  <c r="N159" i="16"/>
  <c r="N160" i="16"/>
  <c r="N161" i="16"/>
  <c r="N162" i="16"/>
  <c r="N163" i="16"/>
  <c r="N164" i="16"/>
  <c r="N165" i="16"/>
  <c r="N166" i="16"/>
  <c r="N167" i="16"/>
  <c r="N168" i="16"/>
  <c r="N169" i="16"/>
  <c r="N170" i="16"/>
  <c r="N171" i="16"/>
  <c r="N172" i="16"/>
  <c r="N173" i="16"/>
  <c r="N174" i="16"/>
  <c r="N175" i="16"/>
  <c r="N176" i="16"/>
  <c r="N177" i="16"/>
  <c r="N178" i="16"/>
  <c r="N179" i="16"/>
  <c r="N180" i="16"/>
  <c r="N181" i="16"/>
  <c r="N182" i="16"/>
  <c r="N183" i="16"/>
  <c r="N184" i="16"/>
  <c r="N185" i="16"/>
  <c r="N186" i="16"/>
  <c r="N187" i="16"/>
  <c r="N188" i="16"/>
  <c r="N189" i="16"/>
  <c r="N190" i="16"/>
  <c r="N191" i="16"/>
  <c r="N192" i="16"/>
  <c r="N193" i="16"/>
  <c r="N194" i="16"/>
  <c r="N195" i="16"/>
  <c r="N196" i="16"/>
  <c r="N197" i="16"/>
  <c r="N198" i="16"/>
  <c r="N199" i="16"/>
  <c r="N200" i="16"/>
  <c r="N201" i="16"/>
  <c r="N202" i="16"/>
  <c r="N203" i="16"/>
  <c r="N204" i="16"/>
  <c r="N205" i="16"/>
  <c r="N206" i="16"/>
  <c r="N207" i="16"/>
  <c r="N208" i="16"/>
  <c r="N209" i="16"/>
  <c r="N210" i="16"/>
  <c r="N211" i="16"/>
  <c r="N212" i="16"/>
  <c r="N213" i="16"/>
  <c r="N214" i="16"/>
  <c r="N215" i="16"/>
  <c r="N216" i="16"/>
  <c r="N217" i="16"/>
  <c r="N218" i="16"/>
  <c r="N219" i="16"/>
  <c r="N220" i="16"/>
  <c r="N221" i="16"/>
  <c r="N222" i="16"/>
  <c r="N223" i="16"/>
  <c r="N224" i="16"/>
  <c r="N225" i="16"/>
  <c r="N226" i="16"/>
  <c r="N227" i="16"/>
  <c r="N228" i="16"/>
  <c r="N229" i="16"/>
  <c r="N230" i="16"/>
  <c r="N231" i="16"/>
  <c r="N232" i="16"/>
  <c r="N233" i="16"/>
  <c r="N234" i="16"/>
  <c r="N235" i="16"/>
  <c r="N236" i="16"/>
  <c r="N237" i="16"/>
  <c r="N238" i="16"/>
  <c r="N239" i="16"/>
  <c r="N240" i="16"/>
  <c r="N241" i="16"/>
  <c r="N242" i="16"/>
  <c r="N243" i="16"/>
  <c r="N244" i="16"/>
  <c r="N245" i="16"/>
  <c r="N246" i="16"/>
  <c r="N247" i="16"/>
  <c r="N248" i="16"/>
  <c r="N249" i="16"/>
  <c r="N250" i="16"/>
  <c r="N251" i="16"/>
  <c r="N252" i="16"/>
  <c r="N253" i="16"/>
  <c r="N254" i="16"/>
  <c r="N255" i="16"/>
  <c r="N256" i="16"/>
  <c r="N257" i="16"/>
  <c r="N258" i="16"/>
  <c r="N259" i="16"/>
  <c r="N260" i="16"/>
  <c r="N261" i="16"/>
  <c r="N262" i="16"/>
  <c r="N263" i="16"/>
  <c r="N264" i="16"/>
  <c r="N265" i="16"/>
  <c r="N266" i="16"/>
  <c r="N267" i="16"/>
  <c r="N268" i="16"/>
  <c r="N269" i="16"/>
  <c r="N270" i="16"/>
  <c r="N271" i="16"/>
  <c r="N272" i="16"/>
  <c r="N273" i="16"/>
  <c r="N274" i="16"/>
  <c r="N275" i="16"/>
  <c r="N276" i="16"/>
  <c r="N277" i="16"/>
  <c r="N278" i="16"/>
  <c r="N279" i="16"/>
  <c r="N280" i="16"/>
  <c r="N281" i="16"/>
  <c r="N282" i="16"/>
  <c r="N283" i="16"/>
  <c r="N284" i="16"/>
  <c r="N285" i="16"/>
  <c r="N286" i="16"/>
  <c r="N287" i="16"/>
  <c r="N288" i="16"/>
  <c r="N289" i="16"/>
  <c r="N290" i="16"/>
  <c r="N291" i="16"/>
  <c r="N292" i="16"/>
  <c r="N293" i="16"/>
  <c r="N294" i="16"/>
  <c r="N295" i="16"/>
  <c r="N296" i="16"/>
  <c r="N297" i="16"/>
  <c r="N298" i="16"/>
  <c r="N299" i="16"/>
  <c r="N300" i="16"/>
  <c r="N301" i="16"/>
  <c r="N302" i="16"/>
  <c r="N303" i="16"/>
  <c r="N304" i="16"/>
  <c r="N305" i="16"/>
  <c r="N306" i="16"/>
  <c r="N307" i="16"/>
  <c r="N308" i="16"/>
  <c r="N309" i="16"/>
  <c r="N310" i="16"/>
  <c r="N311" i="16"/>
  <c r="N312" i="16"/>
  <c r="N313" i="16"/>
  <c r="N314" i="16"/>
  <c r="N315" i="16"/>
  <c r="N316" i="16"/>
  <c r="N317" i="16"/>
  <c r="N318" i="16"/>
  <c r="N319" i="16"/>
  <c r="N320" i="16"/>
  <c r="N321" i="16"/>
  <c r="N322" i="16"/>
  <c r="N323" i="16"/>
  <c r="N324" i="16"/>
  <c r="N325" i="16"/>
  <c r="N326" i="16"/>
  <c r="N327" i="16"/>
  <c r="N328" i="16"/>
  <c r="N329" i="16"/>
  <c r="N330" i="16"/>
  <c r="N331" i="16"/>
  <c r="N332" i="16"/>
  <c r="N333" i="16"/>
  <c r="N334" i="16"/>
  <c r="N335" i="16"/>
  <c r="N336" i="16"/>
  <c r="N337" i="16"/>
  <c r="N338" i="16"/>
  <c r="N339" i="16"/>
  <c r="N340" i="16"/>
  <c r="N341" i="16"/>
  <c r="N342" i="16"/>
  <c r="N343" i="16"/>
  <c r="N344" i="16"/>
  <c r="N345" i="16"/>
  <c r="N346" i="16"/>
  <c r="N347" i="16"/>
  <c r="N348" i="16"/>
  <c r="N349" i="16"/>
  <c r="N350" i="16"/>
  <c r="N351" i="16"/>
  <c r="N352" i="16"/>
  <c r="N354" i="16"/>
  <c r="N355" i="16"/>
  <c r="N356" i="16"/>
  <c r="N357" i="16"/>
  <c r="N358" i="16"/>
  <c r="N359" i="16"/>
  <c r="N360" i="16"/>
  <c r="N361" i="16"/>
  <c r="N362" i="16"/>
  <c r="N363" i="16"/>
  <c r="N364" i="16"/>
  <c r="N365" i="16"/>
  <c r="N366" i="16"/>
  <c r="N367" i="16"/>
  <c r="N368" i="16"/>
  <c r="N369" i="16"/>
  <c r="N370" i="16"/>
  <c r="N371" i="16"/>
  <c r="N372" i="16"/>
  <c r="N373" i="16"/>
  <c r="N374" i="16"/>
  <c r="N375" i="16"/>
  <c r="N376" i="16"/>
  <c r="N377" i="16"/>
  <c r="N378" i="16"/>
  <c r="N379" i="16"/>
  <c r="N380" i="16"/>
  <c r="N381" i="16"/>
  <c r="N382" i="16"/>
  <c r="N383" i="16"/>
  <c r="N384" i="16"/>
  <c r="N385" i="16"/>
  <c r="N386" i="16"/>
  <c r="N387" i="16"/>
  <c r="N388" i="16"/>
  <c r="N389" i="16"/>
  <c r="N390" i="16"/>
  <c r="N391" i="16"/>
  <c r="N392" i="16"/>
  <c r="N393" i="16"/>
  <c r="N394" i="16"/>
  <c r="N395" i="16"/>
  <c r="N396" i="16"/>
  <c r="N397" i="16"/>
  <c r="N398" i="16"/>
  <c r="N399" i="16"/>
  <c r="N400" i="16"/>
  <c r="N402" i="16"/>
  <c r="N403" i="16"/>
  <c r="N404" i="16"/>
  <c r="N405" i="16"/>
  <c r="N406" i="16"/>
  <c r="N407" i="16"/>
  <c r="N408" i="16"/>
  <c r="N409" i="16"/>
  <c r="N410" i="16"/>
  <c r="N411" i="16"/>
  <c r="N412" i="16"/>
  <c r="N413" i="16"/>
  <c r="N414" i="16"/>
  <c r="N415" i="16"/>
  <c r="N416" i="16"/>
  <c r="N417" i="16"/>
  <c r="N418" i="16"/>
  <c r="N419" i="16"/>
  <c r="N420" i="16"/>
  <c r="N421" i="16"/>
  <c r="N422" i="16"/>
  <c r="N423" i="16"/>
  <c r="N424" i="16"/>
  <c r="N425" i="16"/>
  <c r="N426" i="16"/>
  <c r="N427" i="16"/>
  <c r="N428" i="16"/>
  <c r="N429" i="16"/>
  <c r="P57" i="17" l="1"/>
  <c r="P58" i="17"/>
  <c r="P59" i="17"/>
  <c r="P60" i="17"/>
  <c r="P61" i="17"/>
  <c r="P62" i="17"/>
  <c r="P63" i="17"/>
  <c r="P64" i="17"/>
  <c r="P65" i="17"/>
  <c r="P66" i="17"/>
  <c r="P67" i="17"/>
  <c r="P68" i="17"/>
  <c r="P70"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G112" i="22" l="1"/>
  <c r="F94" i="22"/>
  <c r="E97" i="22"/>
  <c r="H95" i="22"/>
  <c r="H93" i="22"/>
  <c r="N288" i="18" l="1"/>
  <c r="N289" i="18"/>
  <c r="N290" i="18"/>
  <c r="N291" i="18"/>
  <c r="N292" i="18"/>
  <c r="N293" i="18"/>
  <c r="N294" i="18"/>
  <c r="N295" i="18"/>
  <c r="N296" i="18"/>
  <c r="N297" i="18"/>
  <c r="N287" i="18"/>
  <c r="Q122" i="17" l="1"/>
  <c r="Q121" i="17"/>
  <c r="Q120" i="17"/>
  <c r="Q119" i="17"/>
  <c r="Q118" i="17"/>
  <c r="Q117" i="17"/>
  <c r="Q116" i="17"/>
  <c r="Q115" i="17"/>
  <c r="Q114" i="17"/>
  <c r="Q113" i="17"/>
  <c r="Q112" i="17"/>
  <c r="Q111" i="17"/>
  <c r="Q110" i="17"/>
  <c r="Q109" i="17"/>
  <c r="Q108" i="17"/>
  <c r="Q107" i="17"/>
  <c r="Q106" i="17"/>
  <c r="Q105" i="17"/>
  <c r="Q104" i="17"/>
  <c r="Q103" i="17"/>
  <c r="Q102" i="17"/>
  <c r="Q101" i="17"/>
  <c r="Q100" i="17"/>
  <c r="Q99" i="17"/>
  <c r="Q98" i="17"/>
  <c r="Q97" i="17"/>
  <c r="Q96" i="17"/>
  <c r="Q95" i="17"/>
  <c r="Q94" i="17"/>
  <c r="Q93" i="17"/>
  <c r="Q92" i="17"/>
  <c r="Q91" i="17"/>
  <c r="Q90" i="17"/>
  <c r="N90" i="17"/>
  <c r="Q89" i="17"/>
  <c r="N89" i="17"/>
  <c r="Q88" i="17"/>
  <c r="N88" i="17"/>
  <c r="Q87" i="17"/>
  <c r="N87" i="17"/>
  <c r="Q86" i="17"/>
  <c r="N86" i="17"/>
  <c r="Q85" i="17"/>
  <c r="N85" i="17"/>
  <c r="Q84" i="17"/>
  <c r="N84" i="17"/>
  <c r="Q83" i="17"/>
  <c r="N83" i="17"/>
  <c r="Q82" i="17"/>
  <c r="N82" i="17"/>
  <c r="Q81" i="17"/>
  <c r="N81" i="17"/>
  <c r="Q80" i="17"/>
  <c r="N80" i="17"/>
  <c r="Q79" i="17"/>
  <c r="N79" i="17"/>
  <c r="Q78" i="17"/>
  <c r="N78" i="17"/>
  <c r="Q77" i="17"/>
  <c r="N77" i="17"/>
  <c r="Q76" i="17"/>
  <c r="N76" i="17"/>
  <c r="Q75" i="17"/>
  <c r="N75" i="17"/>
  <c r="Q74" i="17"/>
  <c r="N74" i="17"/>
  <c r="Q70" i="17"/>
  <c r="N70" i="17"/>
  <c r="Q68" i="17"/>
  <c r="N68" i="17"/>
  <c r="Q67" i="17"/>
  <c r="N67" i="17"/>
  <c r="Q66" i="17"/>
  <c r="N66" i="17"/>
  <c r="Q65" i="17"/>
  <c r="N65" i="17"/>
  <c r="Q64" i="17"/>
  <c r="N64" i="17"/>
  <c r="Q63" i="17"/>
  <c r="N63" i="17"/>
  <c r="Q62" i="17"/>
  <c r="N62" i="17"/>
  <c r="Q61" i="17"/>
  <c r="N61" i="17"/>
  <c r="Q60" i="17"/>
  <c r="N60" i="17"/>
  <c r="Q59" i="17"/>
  <c r="N59" i="17"/>
  <c r="Q58" i="17"/>
  <c r="N58" i="17"/>
  <c r="Q57" i="17"/>
  <c r="N57" i="17"/>
  <c r="P56" i="17"/>
  <c r="Q56" i="17" s="1"/>
  <c r="N56" i="17"/>
  <c r="P55" i="17"/>
  <c r="Q55" i="17" s="1"/>
  <c r="N55" i="17"/>
  <c r="P54" i="17"/>
  <c r="Q54" i="17" s="1"/>
  <c r="N54" i="17"/>
  <c r="P53" i="17"/>
  <c r="Q53" i="17" s="1"/>
  <c r="N53" i="17"/>
  <c r="P52" i="17"/>
  <c r="Q52" i="17" s="1"/>
  <c r="N52" i="17"/>
  <c r="P51" i="17"/>
  <c r="Q51" i="17" s="1"/>
  <c r="N51" i="17"/>
  <c r="P50" i="17"/>
  <c r="Q50" i="17" s="1"/>
  <c r="N50" i="17"/>
  <c r="P49" i="17"/>
  <c r="Q49" i="17" s="1"/>
  <c r="N49" i="17"/>
  <c r="P48" i="17"/>
  <c r="Q48" i="17" s="1"/>
  <c r="N48" i="17"/>
  <c r="P47" i="17"/>
  <c r="Q47" i="17" s="1"/>
  <c r="N47" i="17"/>
  <c r="P46" i="17"/>
  <c r="Q46" i="17" s="1"/>
  <c r="N46" i="17"/>
  <c r="P45" i="17"/>
  <c r="Q45" i="17" s="1"/>
  <c r="N45" i="17"/>
  <c r="P44" i="17"/>
  <c r="Q44" i="17" s="1"/>
  <c r="N44" i="17"/>
  <c r="P43" i="17"/>
  <c r="Q43" i="17" s="1"/>
  <c r="N43" i="17"/>
  <c r="P42" i="17"/>
  <c r="Q42" i="17" s="1"/>
  <c r="N42" i="17"/>
  <c r="P41" i="17"/>
  <c r="Q41" i="17" s="1"/>
  <c r="N41" i="17"/>
  <c r="P40" i="17"/>
  <c r="Q40" i="17" s="1"/>
  <c r="N40" i="17"/>
  <c r="P39" i="17"/>
  <c r="Q39" i="17" s="1"/>
  <c r="N39" i="17"/>
  <c r="P38" i="17"/>
  <c r="Q38" i="17" s="1"/>
  <c r="N38" i="17"/>
  <c r="P37" i="17"/>
  <c r="Q37" i="17" s="1"/>
  <c r="N37" i="17"/>
  <c r="P36" i="17"/>
  <c r="Q36" i="17" s="1"/>
  <c r="N36" i="17"/>
  <c r="P35" i="17"/>
  <c r="Q35" i="17" s="1"/>
  <c r="N35" i="17"/>
  <c r="P34" i="17"/>
  <c r="Q34" i="17" s="1"/>
  <c r="N34" i="17"/>
  <c r="P33" i="17"/>
  <c r="Q33" i="17" s="1"/>
  <c r="N33" i="17"/>
  <c r="P32" i="17"/>
  <c r="Q32" i="17" s="1"/>
  <c r="N32" i="17"/>
  <c r="P31" i="17"/>
  <c r="Q31" i="17" s="1"/>
  <c r="N31" i="17"/>
  <c r="P30" i="17"/>
  <c r="Q30" i="17" s="1"/>
  <c r="N30" i="17"/>
  <c r="P29" i="17"/>
  <c r="Q29" i="17" s="1"/>
  <c r="N29" i="17"/>
  <c r="P28" i="17"/>
  <c r="Q28" i="17" s="1"/>
  <c r="N28" i="17"/>
  <c r="P27" i="17"/>
  <c r="Q27" i="17" s="1"/>
  <c r="N27" i="17"/>
  <c r="P26" i="17"/>
  <c r="Q26" i="17" s="1"/>
  <c r="N26" i="17"/>
  <c r="P25" i="17"/>
  <c r="Q25" i="17" s="1"/>
  <c r="N25" i="17"/>
  <c r="P24" i="17"/>
  <c r="Q24" i="17" s="1"/>
  <c r="N24" i="17"/>
  <c r="P23" i="17"/>
  <c r="Q23" i="17" s="1"/>
  <c r="N23" i="17"/>
  <c r="P22" i="17"/>
  <c r="Q22" i="17" s="1"/>
  <c r="N22" i="17"/>
  <c r="P21" i="17"/>
  <c r="Q21" i="17" s="1"/>
  <c r="N21" i="17"/>
  <c r="P20" i="17"/>
  <c r="Q20" i="17" s="1"/>
  <c r="N20" i="17"/>
  <c r="P19" i="17"/>
  <c r="Q19" i="17" s="1"/>
  <c r="N19" i="17"/>
  <c r="P18" i="17"/>
  <c r="Q18" i="17" s="1"/>
  <c r="N18" i="17"/>
  <c r="P17" i="17"/>
  <c r="Q17" i="17" s="1"/>
  <c r="N17" i="17"/>
  <c r="P16" i="17"/>
  <c r="Q16" i="17" s="1"/>
  <c r="N16" i="17"/>
  <c r="P15" i="17"/>
  <c r="Q15" i="17" s="1"/>
  <c r="N15" i="17"/>
  <c r="P14" i="17"/>
  <c r="Q14" i="17" s="1"/>
  <c r="N14" i="17"/>
  <c r="P13" i="17"/>
  <c r="Q13" i="17" s="1"/>
  <c r="N13" i="17"/>
  <c r="P12" i="17"/>
  <c r="Q12" i="17" s="1"/>
  <c r="N12" i="17"/>
  <c r="P11" i="17"/>
  <c r="Q11" i="17" s="1"/>
  <c r="N11" i="17"/>
  <c r="P256" i="18" l="1"/>
  <c r="Q256" i="18" s="1"/>
  <c r="P257" i="18"/>
  <c r="Q257" i="18" s="1"/>
  <c r="P258" i="18"/>
  <c r="Q258" i="18" s="1"/>
  <c r="P259" i="18"/>
  <c r="Q259" i="18" s="1"/>
  <c r="P260" i="18"/>
  <c r="Q260" i="18" s="1"/>
  <c r="P261" i="18"/>
  <c r="Q261" i="18" s="1"/>
  <c r="N256" i="18"/>
  <c r="N257" i="18"/>
  <c r="N258" i="18"/>
  <c r="N259" i="18"/>
  <c r="N260" i="18"/>
  <c r="N261" i="18"/>
  <c r="N255" i="18"/>
  <c r="P263" i="18" l="1"/>
  <c r="Q263" i="18" s="1"/>
  <c r="P264" i="18"/>
  <c r="Q264" i="18" s="1"/>
  <c r="P265" i="18"/>
  <c r="Q265" i="18" s="1"/>
  <c r="P266" i="18"/>
  <c r="Q266" i="18" s="1"/>
  <c r="P267" i="18"/>
  <c r="Q267" i="18" s="1"/>
  <c r="P268" i="18"/>
  <c r="Q268" i="18" s="1"/>
  <c r="P269" i="18"/>
  <c r="Q269" i="18" s="1"/>
  <c r="N263" i="18"/>
  <c r="N264" i="18"/>
  <c r="N265" i="18"/>
  <c r="N266" i="18"/>
  <c r="N267" i="18"/>
  <c r="N268" i="18"/>
  <c r="N269" i="18"/>
  <c r="N262" i="18"/>
  <c r="P262" i="18"/>
  <c r="Q262" i="18" s="1"/>
  <c r="P271" i="18" l="1"/>
  <c r="Q271" i="18" s="1"/>
  <c r="P272" i="18"/>
  <c r="Q272" i="18" s="1"/>
  <c r="P273" i="18"/>
  <c r="Q273" i="18" s="1"/>
  <c r="P274" i="18"/>
  <c r="Q274" i="18" s="1"/>
  <c r="P275" i="18"/>
  <c r="Q275" i="18" s="1"/>
  <c r="P276" i="18"/>
  <c r="Q276" i="18" s="1"/>
  <c r="P277" i="18"/>
  <c r="Q277" i="18" s="1"/>
  <c r="P278" i="18"/>
  <c r="Q278" i="18" s="1"/>
  <c r="P270" i="18"/>
  <c r="Q270" i="18" s="1"/>
  <c r="N271" i="18"/>
  <c r="N272" i="18"/>
  <c r="N273" i="18"/>
  <c r="N274" i="18"/>
  <c r="N275" i="18"/>
  <c r="N276" i="18"/>
  <c r="N277" i="18"/>
  <c r="N278" i="18"/>
  <c r="N270" i="18"/>
  <c r="P429" i="16" l="1"/>
  <c r="Q429" i="16" s="1"/>
  <c r="P428" i="16"/>
  <c r="Q428" i="16" s="1"/>
  <c r="P427" i="16"/>
  <c r="Q427" i="16" s="1"/>
  <c r="P426" i="16"/>
  <c r="Q426" i="16" s="1"/>
  <c r="P425" i="16"/>
  <c r="Q425" i="16" s="1"/>
  <c r="P424" i="16"/>
  <c r="Q424" i="16" s="1"/>
  <c r="P423" i="16"/>
  <c r="Q423" i="16" s="1"/>
  <c r="P422" i="16"/>
  <c r="Q422" i="16" s="1"/>
  <c r="P421" i="16"/>
  <c r="Q421" i="16" s="1"/>
  <c r="P420" i="16"/>
  <c r="Q420" i="16" s="1"/>
  <c r="P419" i="16"/>
  <c r="Q419" i="16" s="1"/>
  <c r="P418" i="16"/>
  <c r="Q418" i="16" s="1"/>
  <c r="P417" i="16"/>
  <c r="Q417" i="16" s="1"/>
  <c r="P416" i="16"/>
  <c r="Q416" i="16" s="1"/>
  <c r="P415" i="16"/>
  <c r="Q415" i="16" s="1"/>
  <c r="P414" i="16"/>
  <c r="Q414" i="16" s="1"/>
  <c r="P413" i="16"/>
  <c r="Q413" i="16" s="1"/>
  <c r="P412" i="16"/>
  <c r="Q412" i="16" s="1"/>
  <c r="P411" i="16"/>
  <c r="Q411" i="16" s="1"/>
  <c r="P410" i="16"/>
  <c r="Q410" i="16" s="1"/>
  <c r="P409" i="16"/>
  <c r="Q409" i="16" s="1"/>
  <c r="P408" i="16"/>
  <c r="Q408" i="16" s="1"/>
  <c r="P407" i="16"/>
  <c r="Q407" i="16" s="1"/>
  <c r="P406" i="16"/>
  <c r="Q406" i="16" s="1"/>
  <c r="P405" i="16"/>
  <c r="Q405" i="16" s="1"/>
  <c r="P404" i="16"/>
  <c r="Q404" i="16" s="1"/>
  <c r="P403" i="16"/>
  <c r="Q403" i="16" s="1"/>
  <c r="P402" i="16"/>
  <c r="Q402" i="16" s="1"/>
  <c r="P400" i="16"/>
  <c r="Q400" i="16" s="1"/>
  <c r="P399" i="16"/>
  <c r="Q399" i="16" s="1"/>
  <c r="P398" i="16"/>
  <c r="Q398" i="16" s="1"/>
  <c r="P397" i="16"/>
  <c r="Q397" i="16" s="1"/>
  <c r="P396" i="16"/>
  <c r="Q396" i="16" s="1"/>
  <c r="P395" i="16"/>
  <c r="Q395" i="16" s="1"/>
  <c r="P394" i="16"/>
  <c r="Q394" i="16" s="1"/>
  <c r="P393" i="16"/>
  <c r="Q393" i="16" s="1"/>
  <c r="P392" i="16"/>
  <c r="Q392" i="16" s="1"/>
  <c r="P391" i="16"/>
  <c r="Q391" i="16" s="1"/>
  <c r="P390" i="16"/>
  <c r="Q390" i="16" s="1"/>
  <c r="P389" i="16"/>
  <c r="Q389" i="16" s="1"/>
  <c r="P388" i="16"/>
  <c r="Q388" i="16" s="1"/>
  <c r="P387" i="16"/>
  <c r="Q387" i="16" s="1"/>
  <c r="P386" i="16"/>
  <c r="Q386" i="16" s="1"/>
  <c r="P385" i="16"/>
  <c r="Q385" i="16" s="1"/>
  <c r="P384" i="16"/>
  <c r="Q384" i="16" s="1"/>
  <c r="P383" i="16"/>
  <c r="Q383" i="16" s="1"/>
  <c r="P382" i="16"/>
  <c r="Q382" i="16" s="1"/>
  <c r="P381" i="16"/>
  <c r="Q381" i="16" s="1"/>
  <c r="P380" i="16"/>
  <c r="Q380" i="16" s="1"/>
  <c r="P379" i="16"/>
  <c r="Q379" i="16" s="1"/>
  <c r="P378" i="16"/>
  <c r="Q378" i="16" s="1"/>
  <c r="P377" i="16"/>
  <c r="Q377" i="16" s="1"/>
  <c r="P376" i="16"/>
  <c r="Q376" i="16" s="1"/>
  <c r="P375" i="16"/>
  <c r="Q375" i="16" s="1"/>
  <c r="P374" i="16"/>
  <c r="Q374" i="16" s="1"/>
  <c r="P373" i="16"/>
  <c r="Q373" i="16" s="1"/>
  <c r="P372" i="16"/>
  <c r="Q372" i="16" s="1"/>
  <c r="P371" i="16"/>
  <c r="Q371" i="16" s="1"/>
  <c r="P370" i="16"/>
  <c r="Q370" i="16" s="1"/>
  <c r="P369" i="16"/>
  <c r="Q369" i="16" s="1"/>
  <c r="P368" i="16"/>
  <c r="Q368" i="16" s="1"/>
  <c r="P367" i="16"/>
  <c r="Q367" i="16" s="1"/>
  <c r="P366" i="16"/>
  <c r="Q366" i="16" s="1"/>
  <c r="P365" i="16"/>
  <c r="Q365" i="16" s="1"/>
  <c r="P364" i="16"/>
  <c r="Q364" i="16" s="1"/>
  <c r="P363" i="16"/>
  <c r="Q363" i="16" s="1"/>
  <c r="P362" i="16"/>
  <c r="Q362" i="16" s="1"/>
  <c r="P361" i="16"/>
  <c r="Q361" i="16" s="1"/>
  <c r="P360" i="16"/>
  <c r="Q360" i="16" s="1"/>
  <c r="P359" i="16"/>
  <c r="Q359" i="16" s="1"/>
  <c r="P358" i="16"/>
  <c r="Q358" i="16" s="1"/>
  <c r="P357" i="16"/>
  <c r="Q357" i="16" s="1"/>
  <c r="P356" i="16"/>
  <c r="Q356" i="16" s="1"/>
  <c r="P355" i="16"/>
  <c r="Q355" i="16" s="1"/>
  <c r="P354" i="16"/>
  <c r="Q354" i="16" s="1"/>
  <c r="P352" i="16"/>
  <c r="Q352" i="16" s="1"/>
  <c r="P351" i="16"/>
  <c r="Q351" i="16" s="1"/>
  <c r="P350" i="16"/>
  <c r="Q350" i="16" s="1"/>
  <c r="P349" i="16"/>
  <c r="Q349" i="16" s="1"/>
  <c r="P348" i="16"/>
  <c r="Q348" i="16" s="1"/>
  <c r="P347" i="16"/>
  <c r="Q347" i="16" s="1"/>
  <c r="P346" i="16"/>
  <c r="Q346" i="16" s="1"/>
  <c r="P345" i="16"/>
  <c r="Q345" i="16" s="1"/>
  <c r="P344" i="16"/>
  <c r="Q344" i="16" s="1"/>
  <c r="P343" i="16"/>
  <c r="Q343" i="16" s="1"/>
  <c r="P342" i="16"/>
  <c r="Q342" i="16" s="1"/>
  <c r="P341" i="16"/>
  <c r="Q341" i="16" s="1"/>
  <c r="P340" i="16"/>
  <c r="Q340" i="16" s="1"/>
  <c r="P339" i="16"/>
  <c r="Q339" i="16" s="1"/>
  <c r="P338" i="16"/>
  <c r="Q338" i="16" s="1"/>
  <c r="P337" i="16"/>
  <c r="Q337" i="16" s="1"/>
  <c r="P336" i="16"/>
  <c r="Q336" i="16" s="1"/>
  <c r="P335" i="16"/>
  <c r="Q335" i="16" s="1"/>
  <c r="P334" i="16"/>
  <c r="Q334" i="16" s="1"/>
  <c r="P333" i="16"/>
  <c r="Q333" i="16" s="1"/>
  <c r="P332" i="16"/>
  <c r="Q332" i="16" s="1"/>
  <c r="P331" i="16"/>
  <c r="Q331" i="16" s="1"/>
  <c r="P330" i="16"/>
  <c r="Q330" i="16" s="1"/>
  <c r="P329" i="16"/>
  <c r="Q329" i="16" s="1"/>
  <c r="P328" i="16"/>
  <c r="Q328" i="16" s="1"/>
  <c r="P327" i="16"/>
  <c r="Q327" i="16" s="1"/>
  <c r="P326" i="16"/>
  <c r="Q326" i="16" s="1"/>
  <c r="P325" i="16"/>
  <c r="Q325" i="16" s="1"/>
  <c r="P324" i="16"/>
  <c r="Q324" i="16" s="1"/>
  <c r="P323" i="16"/>
  <c r="Q323" i="16" s="1"/>
  <c r="P322" i="16"/>
  <c r="Q322" i="16" s="1"/>
  <c r="P321" i="16"/>
  <c r="Q321" i="16" s="1"/>
  <c r="P320" i="16"/>
  <c r="Q320" i="16" s="1"/>
  <c r="P319" i="16"/>
  <c r="Q319" i="16" s="1"/>
  <c r="P318" i="16"/>
  <c r="Q318" i="16" s="1"/>
  <c r="P317" i="16"/>
  <c r="Q317" i="16" s="1"/>
  <c r="P316" i="16"/>
  <c r="Q316" i="16" s="1"/>
  <c r="P315" i="16"/>
  <c r="Q315" i="16" s="1"/>
  <c r="P314" i="16"/>
  <c r="Q314" i="16" s="1"/>
  <c r="P313" i="16"/>
  <c r="Q313" i="16" s="1"/>
  <c r="P312" i="16"/>
  <c r="Q312" i="16" s="1"/>
  <c r="P311" i="16"/>
  <c r="Q311" i="16" s="1"/>
  <c r="P310" i="16"/>
  <c r="Q310" i="16" s="1"/>
  <c r="P309" i="16"/>
  <c r="Q309" i="16" s="1"/>
  <c r="P308" i="16"/>
  <c r="Q308" i="16" s="1"/>
  <c r="P307" i="16"/>
  <c r="Q307" i="16" s="1"/>
  <c r="P306" i="16"/>
  <c r="Q306" i="16" s="1"/>
  <c r="P305" i="16"/>
  <c r="Q305" i="16" s="1"/>
  <c r="P304" i="16"/>
  <c r="Q304" i="16" s="1"/>
  <c r="P303" i="16"/>
  <c r="Q303" i="16" s="1"/>
  <c r="P302" i="16"/>
  <c r="Q302" i="16" s="1"/>
  <c r="P301" i="16"/>
  <c r="Q301" i="16" s="1"/>
  <c r="P300" i="16"/>
  <c r="Q300" i="16" s="1"/>
  <c r="P299" i="16"/>
  <c r="Q299" i="16" s="1"/>
  <c r="P298" i="16"/>
  <c r="Q298" i="16" s="1"/>
  <c r="P297" i="16"/>
  <c r="Q297" i="16" s="1"/>
  <c r="P296" i="16"/>
  <c r="Q296" i="16" s="1"/>
  <c r="P295" i="16"/>
  <c r="Q295" i="16" s="1"/>
  <c r="P294" i="16"/>
  <c r="Q294" i="16" s="1"/>
  <c r="P293" i="16"/>
  <c r="Q293" i="16" s="1"/>
  <c r="P292" i="16"/>
  <c r="Q292" i="16" s="1"/>
  <c r="P291" i="16"/>
  <c r="Q291" i="16" s="1"/>
  <c r="P290" i="16"/>
  <c r="Q290" i="16" s="1"/>
  <c r="P289" i="16"/>
  <c r="Q289" i="16" s="1"/>
  <c r="P288" i="16"/>
  <c r="Q288" i="16" s="1"/>
  <c r="P287" i="16"/>
  <c r="Q287" i="16" s="1"/>
  <c r="P286" i="16"/>
  <c r="Q286" i="16" s="1"/>
  <c r="P285" i="16"/>
  <c r="Q285" i="16" s="1"/>
  <c r="P284" i="16"/>
  <c r="Q284" i="16" s="1"/>
  <c r="P283" i="16"/>
  <c r="Q283" i="16" s="1"/>
  <c r="P282" i="16"/>
  <c r="Q282" i="16" s="1"/>
  <c r="P281" i="16"/>
  <c r="Q281" i="16" s="1"/>
  <c r="P280" i="16"/>
  <c r="Q280" i="16" s="1"/>
  <c r="P279" i="16"/>
  <c r="Q279" i="16" s="1"/>
  <c r="P278" i="16"/>
  <c r="Q278" i="16" s="1"/>
  <c r="P277" i="16"/>
  <c r="Q277" i="16" s="1"/>
  <c r="P276" i="16"/>
  <c r="Q276" i="16" s="1"/>
  <c r="P275" i="16"/>
  <c r="Q275" i="16" s="1"/>
  <c r="P274" i="16"/>
  <c r="Q274" i="16" s="1"/>
  <c r="P273" i="16"/>
  <c r="Q273" i="16" s="1"/>
  <c r="P272" i="16"/>
  <c r="Q272" i="16" s="1"/>
  <c r="P271" i="16"/>
  <c r="Q271" i="16" s="1"/>
  <c r="P270" i="16"/>
  <c r="Q270" i="16" s="1"/>
  <c r="P269" i="16"/>
  <c r="Q269" i="16" s="1"/>
  <c r="P268" i="16"/>
  <c r="Q268" i="16" s="1"/>
  <c r="P267" i="16"/>
  <c r="Q267" i="16" s="1"/>
  <c r="P266" i="16"/>
  <c r="Q266" i="16" s="1"/>
  <c r="P265" i="16"/>
  <c r="Q265" i="16" s="1"/>
  <c r="P264" i="16"/>
  <c r="Q264" i="16" s="1"/>
  <c r="P263" i="16"/>
  <c r="Q263" i="16" s="1"/>
  <c r="P262" i="16"/>
  <c r="Q262" i="16" s="1"/>
  <c r="P261" i="16"/>
  <c r="Q261" i="16" s="1"/>
  <c r="P260" i="16"/>
  <c r="Q260" i="16" s="1"/>
  <c r="P259" i="16"/>
  <c r="Q259" i="16" s="1"/>
  <c r="P258" i="16"/>
  <c r="Q258" i="16" s="1"/>
  <c r="P257" i="16"/>
  <c r="Q257" i="16" s="1"/>
  <c r="P256" i="16"/>
  <c r="Q256" i="16" s="1"/>
  <c r="P255" i="16"/>
  <c r="Q255" i="16" s="1"/>
  <c r="P254" i="16"/>
  <c r="Q254" i="16" s="1"/>
  <c r="P253" i="16"/>
  <c r="Q253" i="16" s="1"/>
  <c r="P252" i="16"/>
  <c r="Q252" i="16" s="1"/>
  <c r="P251" i="16"/>
  <c r="Q251" i="16" s="1"/>
  <c r="P250" i="16"/>
  <c r="Q250" i="16" s="1"/>
  <c r="P249" i="16"/>
  <c r="Q249" i="16" s="1"/>
  <c r="P248" i="16"/>
  <c r="Q248" i="16" s="1"/>
  <c r="P247" i="16"/>
  <c r="Q247" i="16" s="1"/>
  <c r="P246" i="16"/>
  <c r="Q246" i="16" s="1"/>
  <c r="P245" i="16"/>
  <c r="Q245" i="16" s="1"/>
  <c r="P244" i="16"/>
  <c r="Q244" i="16" s="1"/>
  <c r="P243" i="16"/>
  <c r="Q243" i="16" s="1"/>
  <c r="P242" i="16"/>
  <c r="Q242" i="16" s="1"/>
  <c r="P241" i="16"/>
  <c r="Q241" i="16" s="1"/>
  <c r="P240" i="16"/>
  <c r="Q240" i="16" s="1"/>
  <c r="P239" i="16"/>
  <c r="Q239" i="16" s="1"/>
  <c r="P238" i="16"/>
  <c r="Q238" i="16" s="1"/>
  <c r="P237" i="16"/>
  <c r="Q237" i="16" s="1"/>
  <c r="P236" i="16"/>
  <c r="Q236" i="16" s="1"/>
  <c r="P235" i="16"/>
  <c r="Q235" i="16" s="1"/>
  <c r="P234" i="16"/>
  <c r="Q234" i="16" s="1"/>
  <c r="P233" i="16"/>
  <c r="Q233" i="16" s="1"/>
  <c r="P232" i="16"/>
  <c r="Q232" i="16" s="1"/>
  <c r="P231" i="16"/>
  <c r="Q231" i="16" s="1"/>
  <c r="P230" i="16"/>
  <c r="Q230" i="16" s="1"/>
  <c r="P229" i="16"/>
  <c r="Q229" i="16" s="1"/>
  <c r="P228" i="16"/>
  <c r="Q228" i="16" s="1"/>
  <c r="P227" i="16"/>
  <c r="Q227" i="16" s="1"/>
  <c r="P226" i="16"/>
  <c r="Q226" i="16" s="1"/>
  <c r="P225" i="16"/>
  <c r="Q225" i="16" s="1"/>
  <c r="P224" i="16"/>
  <c r="Q224" i="16" s="1"/>
  <c r="P223" i="16"/>
  <c r="Q223" i="16" s="1"/>
  <c r="P222" i="16"/>
  <c r="Q222" i="16" s="1"/>
  <c r="P221" i="16"/>
  <c r="Q221" i="16" s="1"/>
  <c r="P220" i="16"/>
  <c r="Q220" i="16" s="1"/>
  <c r="P219" i="16"/>
  <c r="Q219" i="16" s="1"/>
  <c r="P218" i="16"/>
  <c r="Q218" i="16" s="1"/>
  <c r="P217" i="16"/>
  <c r="Q217" i="16" s="1"/>
  <c r="P216" i="16"/>
  <c r="Q216" i="16" s="1"/>
  <c r="P215" i="16"/>
  <c r="Q215" i="16" s="1"/>
  <c r="P214" i="16"/>
  <c r="Q214" i="16" s="1"/>
  <c r="P213" i="16"/>
  <c r="Q213" i="16" s="1"/>
  <c r="P212" i="16"/>
  <c r="Q212" i="16" s="1"/>
  <c r="P211" i="16"/>
  <c r="Q211" i="16" s="1"/>
  <c r="P210" i="16"/>
  <c r="Q210" i="16" s="1"/>
  <c r="P209" i="16"/>
  <c r="Q209" i="16" s="1"/>
  <c r="P208" i="16"/>
  <c r="Q208" i="16" s="1"/>
  <c r="P207" i="16"/>
  <c r="Q207" i="16" s="1"/>
  <c r="P206" i="16"/>
  <c r="Q206" i="16" s="1"/>
  <c r="P205" i="16"/>
  <c r="Q205" i="16" s="1"/>
  <c r="P204" i="16"/>
  <c r="Q204" i="16" s="1"/>
  <c r="P203" i="16"/>
  <c r="Q203" i="16" s="1"/>
  <c r="P202" i="16"/>
  <c r="Q202" i="16" s="1"/>
  <c r="P201" i="16"/>
  <c r="Q201" i="16" s="1"/>
  <c r="P200" i="16"/>
  <c r="Q200" i="16" s="1"/>
  <c r="P199" i="16"/>
  <c r="Q199" i="16" s="1"/>
  <c r="P198" i="16"/>
  <c r="Q198" i="16" s="1"/>
  <c r="P197" i="16"/>
  <c r="Q197" i="16" s="1"/>
  <c r="P196" i="16"/>
  <c r="Q196" i="16" s="1"/>
  <c r="P195" i="16"/>
  <c r="Q195" i="16" s="1"/>
  <c r="P194" i="16"/>
  <c r="Q194" i="16" s="1"/>
  <c r="P193" i="16"/>
  <c r="Q193" i="16" s="1"/>
  <c r="P192" i="16"/>
  <c r="Q192" i="16" s="1"/>
  <c r="P191" i="16"/>
  <c r="Q191" i="16" s="1"/>
  <c r="P190" i="16"/>
  <c r="Q190" i="16" s="1"/>
  <c r="P189" i="16"/>
  <c r="Q189" i="16" s="1"/>
  <c r="P188" i="16"/>
  <c r="Q188" i="16" s="1"/>
  <c r="P187" i="16"/>
  <c r="Q187" i="16" s="1"/>
  <c r="P186" i="16"/>
  <c r="Q186" i="16" s="1"/>
  <c r="P185" i="16"/>
  <c r="Q185" i="16" s="1"/>
  <c r="P184" i="16"/>
  <c r="Q184" i="16" s="1"/>
  <c r="P183" i="16"/>
  <c r="Q183" i="16" s="1"/>
  <c r="P182" i="16"/>
  <c r="Q182" i="16" s="1"/>
  <c r="P181" i="16"/>
  <c r="Q181" i="16" s="1"/>
  <c r="P180" i="16"/>
  <c r="Q180" i="16" s="1"/>
  <c r="P179" i="16"/>
  <c r="Q179" i="16" s="1"/>
  <c r="P178" i="16"/>
  <c r="Q178" i="16" s="1"/>
  <c r="P177" i="16"/>
  <c r="Q177" i="16" s="1"/>
  <c r="P176" i="16"/>
  <c r="Q176" i="16" s="1"/>
  <c r="P175" i="16"/>
  <c r="Q175" i="16" s="1"/>
  <c r="P174" i="16"/>
  <c r="Q174" i="16" s="1"/>
  <c r="P173" i="16"/>
  <c r="Q173" i="16" s="1"/>
  <c r="P172" i="16"/>
  <c r="Q172" i="16" s="1"/>
  <c r="P171" i="16"/>
  <c r="Q171" i="16" s="1"/>
  <c r="P170" i="16"/>
  <c r="Q170" i="16" s="1"/>
  <c r="P169" i="16"/>
  <c r="Q169" i="16" s="1"/>
  <c r="P168" i="16"/>
  <c r="Q168" i="16" s="1"/>
  <c r="P167" i="16"/>
  <c r="Q167" i="16" s="1"/>
  <c r="P166" i="16"/>
  <c r="Q166" i="16" s="1"/>
  <c r="P165" i="16"/>
  <c r="Q165" i="16" s="1"/>
  <c r="P164" i="16"/>
  <c r="Q164" i="16" s="1"/>
  <c r="P163" i="16"/>
  <c r="Q163" i="16" s="1"/>
  <c r="P162" i="16"/>
  <c r="Q162" i="16" s="1"/>
  <c r="P161" i="16"/>
  <c r="Q161" i="16" s="1"/>
  <c r="P160" i="16"/>
  <c r="Q160" i="16" s="1"/>
  <c r="P159" i="16"/>
  <c r="Q159" i="16" s="1"/>
  <c r="P158" i="16"/>
  <c r="Q158" i="16" s="1"/>
  <c r="P157" i="16"/>
  <c r="Q157" i="16" s="1"/>
  <c r="P156" i="16"/>
  <c r="Q156" i="16" s="1"/>
  <c r="P155" i="16"/>
  <c r="Q155" i="16" s="1"/>
  <c r="P154" i="16"/>
  <c r="Q154" i="16" s="1"/>
  <c r="P153" i="16"/>
  <c r="Q153" i="16" s="1"/>
  <c r="P152" i="16"/>
  <c r="Q152" i="16" s="1"/>
  <c r="P151" i="16"/>
  <c r="Q151" i="16" s="1"/>
  <c r="P150" i="16"/>
  <c r="Q150" i="16" s="1"/>
  <c r="P149" i="16"/>
  <c r="Q149" i="16" s="1"/>
  <c r="P148" i="16"/>
  <c r="Q148" i="16" s="1"/>
  <c r="P147" i="16"/>
  <c r="Q147" i="16" s="1"/>
  <c r="P146" i="16"/>
  <c r="Q146" i="16" s="1"/>
  <c r="P145" i="16"/>
  <c r="Q145" i="16" s="1"/>
  <c r="P144" i="16"/>
  <c r="Q144" i="16" s="1"/>
  <c r="P143" i="16"/>
  <c r="Q143" i="16" s="1"/>
  <c r="P142" i="16"/>
  <c r="Q142" i="16" s="1"/>
  <c r="P141" i="16"/>
  <c r="Q141" i="16" s="1"/>
  <c r="P140" i="16"/>
  <c r="Q140" i="16" s="1"/>
  <c r="P139" i="16"/>
  <c r="Q139" i="16" s="1"/>
  <c r="P138" i="16"/>
  <c r="Q138" i="16" s="1"/>
  <c r="P137" i="16"/>
  <c r="Q137" i="16" s="1"/>
  <c r="P136" i="16"/>
  <c r="Q136" i="16" s="1"/>
  <c r="P135" i="16"/>
  <c r="Q135" i="16" s="1"/>
  <c r="P134" i="16"/>
  <c r="Q134" i="16" s="1"/>
  <c r="P133" i="16"/>
  <c r="Q133" i="16" s="1"/>
  <c r="P132" i="16"/>
  <c r="Q132" i="16" s="1"/>
  <c r="P131" i="16"/>
  <c r="Q131" i="16" s="1"/>
  <c r="P130" i="16"/>
  <c r="Q130" i="16" s="1"/>
  <c r="P129" i="16"/>
  <c r="Q129" i="16" s="1"/>
  <c r="P128" i="16"/>
  <c r="Q128" i="16" s="1"/>
  <c r="P127" i="16"/>
  <c r="Q127" i="16" s="1"/>
  <c r="P126" i="16"/>
  <c r="Q126" i="16" s="1"/>
  <c r="P125" i="16"/>
  <c r="Q125" i="16" s="1"/>
  <c r="P124" i="16"/>
  <c r="Q124" i="16" s="1"/>
  <c r="P123" i="16"/>
  <c r="Q123" i="16" s="1"/>
  <c r="P122" i="16"/>
  <c r="Q122" i="16" s="1"/>
  <c r="P121" i="16"/>
  <c r="Q121" i="16" s="1"/>
  <c r="P120" i="16"/>
  <c r="Q120" i="16" s="1"/>
  <c r="P119" i="16"/>
  <c r="Q119" i="16" s="1"/>
  <c r="P118" i="16"/>
  <c r="Q118" i="16" s="1"/>
  <c r="P117" i="16"/>
  <c r="Q117" i="16" s="1"/>
  <c r="P116" i="16"/>
  <c r="Q116" i="16" s="1"/>
  <c r="P115" i="16"/>
  <c r="Q115" i="16" s="1"/>
  <c r="P114" i="16"/>
  <c r="Q114" i="16" s="1"/>
  <c r="P113" i="16"/>
  <c r="Q113" i="16" s="1"/>
  <c r="P112" i="16"/>
  <c r="Q112" i="16" s="1"/>
  <c r="P111" i="16"/>
  <c r="Q111" i="16" s="1"/>
  <c r="P110" i="16"/>
  <c r="Q110" i="16" s="1"/>
  <c r="P109" i="16"/>
  <c r="Q109" i="16" s="1"/>
  <c r="P108" i="16"/>
  <c r="Q108" i="16" s="1"/>
  <c r="P107" i="16"/>
  <c r="Q107" i="16" s="1"/>
  <c r="P106" i="16"/>
  <c r="Q106" i="16" s="1"/>
  <c r="P105" i="16"/>
  <c r="Q105" i="16" s="1"/>
  <c r="P104" i="16"/>
  <c r="Q104" i="16" s="1"/>
  <c r="P103" i="16"/>
  <c r="Q103" i="16" s="1"/>
  <c r="P102" i="16"/>
  <c r="Q102" i="16" s="1"/>
  <c r="P101" i="16"/>
  <c r="Q101" i="16" s="1"/>
  <c r="P100" i="16"/>
  <c r="Q100" i="16" s="1"/>
  <c r="P99" i="16"/>
  <c r="Q99" i="16" s="1"/>
  <c r="P98" i="16"/>
  <c r="Q98" i="16" s="1"/>
  <c r="P97" i="16"/>
  <c r="Q97" i="16" s="1"/>
  <c r="P96" i="16"/>
  <c r="Q96" i="16" s="1"/>
  <c r="P95" i="16"/>
  <c r="Q95" i="16" s="1"/>
  <c r="P94" i="16"/>
  <c r="Q94" i="16" s="1"/>
  <c r="P93" i="16"/>
  <c r="Q93" i="16" s="1"/>
  <c r="P92" i="16"/>
  <c r="Q92" i="16" s="1"/>
  <c r="P91" i="16"/>
  <c r="Q91" i="16" s="1"/>
  <c r="P90" i="16"/>
  <c r="Q90" i="16" s="1"/>
  <c r="P89" i="16"/>
  <c r="Q89" i="16" s="1"/>
  <c r="P88" i="16"/>
  <c r="Q88" i="16" s="1"/>
  <c r="P87" i="16"/>
  <c r="Q87" i="16" s="1"/>
  <c r="P86" i="16"/>
  <c r="Q86" i="16" s="1"/>
  <c r="P85" i="16"/>
  <c r="Q85" i="16" s="1"/>
  <c r="P84" i="16"/>
  <c r="Q84" i="16" s="1"/>
  <c r="P83" i="16"/>
  <c r="Q83" i="16" s="1"/>
  <c r="P82" i="16"/>
  <c r="Q82" i="16" s="1"/>
  <c r="P81" i="16"/>
  <c r="Q81" i="16" s="1"/>
  <c r="P80" i="16"/>
  <c r="Q80" i="16" s="1"/>
  <c r="P79" i="16"/>
  <c r="Q79" i="16" s="1"/>
  <c r="P78" i="16"/>
  <c r="Q78" i="16" s="1"/>
  <c r="P77" i="16"/>
  <c r="Q77" i="16" s="1"/>
  <c r="P76" i="16"/>
  <c r="Q76" i="16" s="1"/>
  <c r="P75" i="16"/>
  <c r="Q75" i="16" s="1"/>
  <c r="P74" i="16"/>
  <c r="Q74" i="16" s="1"/>
  <c r="P73" i="16"/>
  <c r="Q73" i="16" s="1"/>
  <c r="P72" i="16"/>
  <c r="Q72" i="16" s="1"/>
  <c r="P71" i="16"/>
  <c r="Q71" i="16" s="1"/>
  <c r="P70" i="16"/>
  <c r="Q70" i="16" s="1"/>
  <c r="P69" i="16"/>
  <c r="Q69" i="16" s="1"/>
  <c r="P68" i="16"/>
  <c r="Q68" i="16" s="1"/>
  <c r="P67" i="16"/>
  <c r="Q67" i="16" s="1"/>
  <c r="P66" i="16"/>
  <c r="Q66" i="16" s="1"/>
  <c r="P65" i="16"/>
  <c r="Q65" i="16" s="1"/>
  <c r="P64" i="16"/>
  <c r="Q64" i="16" s="1"/>
  <c r="P63" i="16"/>
  <c r="Q63" i="16" s="1"/>
  <c r="P62" i="16"/>
  <c r="Q62" i="16" s="1"/>
  <c r="P61" i="16"/>
  <c r="Q61" i="16" s="1"/>
  <c r="P60" i="16"/>
  <c r="Q60" i="16" s="1"/>
  <c r="P59" i="16"/>
  <c r="Q59" i="16" s="1"/>
  <c r="P58" i="16"/>
  <c r="Q58" i="16" s="1"/>
  <c r="P57" i="16"/>
  <c r="Q57" i="16" s="1"/>
  <c r="P56" i="16"/>
  <c r="Q56" i="16" s="1"/>
  <c r="P55" i="16"/>
  <c r="Q55" i="16" s="1"/>
  <c r="P54" i="16"/>
  <c r="Q54" i="16" s="1"/>
  <c r="P53" i="16"/>
  <c r="Q53" i="16" s="1"/>
  <c r="P52" i="16"/>
  <c r="Q52" i="16" s="1"/>
  <c r="P51" i="16"/>
  <c r="Q51" i="16" s="1"/>
  <c r="P50" i="16"/>
  <c r="Q50" i="16" s="1"/>
  <c r="P49" i="16"/>
  <c r="Q49" i="16" s="1"/>
  <c r="P48" i="16"/>
  <c r="Q48" i="16" s="1"/>
  <c r="P47" i="16"/>
  <c r="Q47" i="16" s="1"/>
  <c r="P46" i="16"/>
  <c r="Q46" i="16" s="1"/>
  <c r="P45" i="16"/>
  <c r="Q45" i="16" s="1"/>
  <c r="P44" i="16"/>
  <c r="Q44" i="16" s="1"/>
  <c r="P43" i="16"/>
  <c r="Q43" i="16" s="1"/>
  <c r="P42" i="16"/>
  <c r="Q42" i="16" s="1"/>
  <c r="P41" i="16"/>
  <c r="Q41" i="16" s="1"/>
  <c r="P40" i="16"/>
  <c r="Q40" i="16" s="1"/>
  <c r="P39" i="16"/>
  <c r="Q39" i="16" s="1"/>
  <c r="P38" i="16"/>
  <c r="Q38" i="16" s="1"/>
  <c r="P37" i="16"/>
  <c r="Q37" i="16" s="1"/>
  <c r="P36" i="16"/>
  <c r="Q36" i="16" s="1"/>
  <c r="P35" i="16"/>
  <c r="Q35" i="16" s="1"/>
  <c r="P34" i="16"/>
  <c r="Q34" i="16" s="1"/>
  <c r="P33" i="16"/>
  <c r="Q33" i="16" s="1"/>
  <c r="P32" i="16"/>
  <c r="Q32" i="16" s="1"/>
  <c r="P31" i="16"/>
  <c r="Q31" i="16" s="1"/>
  <c r="P30" i="16"/>
  <c r="Q30" i="16" s="1"/>
  <c r="P29" i="16"/>
  <c r="Q29" i="16" s="1"/>
  <c r="P28" i="16"/>
  <c r="Q28" i="16" s="1"/>
  <c r="P27" i="16"/>
  <c r="Q27" i="16" s="1"/>
  <c r="P26" i="16"/>
  <c r="Q26" i="16" s="1"/>
  <c r="P25" i="16"/>
  <c r="Q25" i="16" s="1"/>
  <c r="P24" i="16"/>
  <c r="Q24" i="16" s="1"/>
  <c r="P23" i="16"/>
  <c r="Q23" i="16" s="1"/>
  <c r="P22" i="16"/>
  <c r="Q22" i="16" s="1"/>
  <c r="P21" i="16"/>
  <c r="Q21" i="16" s="1"/>
  <c r="P20" i="16"/>
  <c r="Q20" i="16" s="1"/>
  <c r="P19" i="16"/>
  <c r="Q19" i="16" s="1"/>
  <c r="P18" i="16"/>
  <c r="Q18" i="16" s="1"/>
  <c r="P17" i="16"/>
  <c r="Q17" i="16" s="1"/>
  <c r="P16" i="16"/>
  <c r="Q16" i="16" s="1"/>
  <c r="P14" i="16"/>
  <c r="Q14" i="16" s="1"/>
  <c r="P13" i="16"/>
  <c r="Q13" i="16" s="1"/>
  <c r="N13" i="16"/>
  <c r="P12" i="16"/>
  <c r="Q12" i="16" s="1"/>
  <c r="N12" i="16"/>
  <c r="P11" i="16"/>
  <c r="Q11" i="16" s="1"/>
  <c r="N11" i="16"/>
  <c r="Q13" i="19" l="1"/>
  <c r="P11" i="19" l="1"/>
  <c r="Q11" i="19" s="1"/>
  <c r="P352" i="18"/>
  <c r="Q352" i="18" s="1"/>
  <c r="P353" i="18"/>
  <c r="Q353" i="18" s="1"/>
  <c r="P354" i="18"/>
  <c r="Q354" i="18" s="1"/>
  <c r="P355" i="18"/>
  <c r="Q355" i="18" s="1"/>
  <c r="P356" i="18"/>
  <c r="Q356" i="18" s="1"/>
  <c r="P357" i="18"/>
  <c r="Q357" i="18" s="1"/>
  <c r="P358" i="18"/>
  <c r="Q358" i="18" s="1"/>
  <c r="P359" i="18"/>
  <c r="Q359" i="18" s="1"/>
  <c r="P360" i="18"/>
  <c r="Q360" i="18" s="1"/>
  <c r="P361" i="18"/>
  <c r="Q361" i="18" s="1"/>
  <c r="P362" i="18"/>
  <c r="Q362" i="18" s="1"/>
  <c r="P363" i="18"/>
  <c r="Q363" i="18" s="1"/>
  <c r="P364" i="18"/>
  <c r="Q364" i="18" s="1"/>
  <c r="P365" i="18"/>
  <c r="Q365" i="18" s="1"/>
  <c r="P366" i="18"/>
  <c r="Q366" i="18" s="1"/>
  <c r="P367" i="18"/>
  <c r="Q367" i="18" s="1"/>
  <c r="P368" i="18"/>
  <c r="Q368" i="18" s="1"/>
  <c r="P369" i="18"/>
  <c r="Q369" i="18" s="1"/>
  <c r="P370" i="18"/>
  <c r="Q370" i="18" s="1"/>
  <c r="P371" i="18"/>
  <c r="Q371" i="18" s="1"/>
  <c r="P372" i="18"/>
  <c r="Q372" i="18" s="1"/>
  <c r="P373" i="18"/>
  <c r="Q373" i="18" s="1"/>
  <c r="P374" i="18"/>
  <c r="Q374" i="18" s="1"/>
  <c r="P375" i="18"/>
  <c r="Q375" i="18" s="1"/>
  <c r="P376" i="18"/>
  <c r="Q376" i="18" s="1"/>
  <c r="P377" i="18"/>
  <c r="Q377" i="18" s="1"/>
  <c r="P378" i="18"/>
  <c r="Q378" i="18" s="1"/>
  <c r="P379" i="18"/>
  <c r="Q379" i="18" s="1"/>
  <c r="P380" i="18"/>
  <c r="Q380" i="18" s="1"/>
  <c r="P381" i="18"/>
  <c r="Q381" i="18" s="1"/>
  <c r="P382" i="18"/>
  <c r="Q382" i="18" s="1"/>
  <c r="P383" i="18"/>
  <c r="Q383" i="18" s="1"/>
  <c r="P384" i="18"/>
  <c r="Q384" i="18" s="1"/>
  <c r="P385" i="18"/>
  <c r="Q385" i="18" s="1"/>
  <c r="P386" i="18"/>
  <c r="Q386" i="18" s="1"/>
  <c r="P387" i="18"/>
  <c r="Q387" i="18" s="1"/>
  <c r="P388" i="18"/>
  <c r="Q388" i="18" s="1"/>
  <c r="P389" i="18"/>
  <c r="Q389" i="18" s="1"/>
  <c r="P390" i="18"/>
  <c r="Q390" i="18" s="1"/>
  <c r="P391" i="18"/>
  <c r="Q391" i="18" s="1"/>
  <c r="P392" i="18"/>
  <c r="Q392" i="18" s="1"/>
  <c r="P393" i="18"/>
  <c r="Q393" i="18" s="1"/>
  <c r="P394" i="18"/>
  <c r="Q394" i="18" s="1"/>
  <c r="P395" i="18"/>
  <c r="Q395" i="18" s="1"/>
  <c r="P396" i="18"/>
  <c r="Q396" i="18" s="1"/>
  <c r="P397" i="18"/>
  <c r="Q397" i="18" s="1"/>
  <c r="P398" i="18"/>
  <c r="Q398" i="18" s="1"/>
  <c r="P399" i="18"/>
  <c r="Q399" i="18" s="1"/>
  <c r="P400" i="18"/>
  <c r="Q400" i="18" s="1"/>
  <c r="P401" i="18"/>
  <c r="Q401" i="18" s="1"/>
  <c r="P402" i="18"/>
  <c r="Q402" i="18" s="1"/>
  <c r="P403" i="18"/>
  <c r="Q403" i="18" s="1"/>
  <c r="P404" i="18"/>
  <c r="Q404" i="18" s="1"/>
  <c r="P405" i="18"/>
  <c r="Q405" i="18" s="1"/>
  <c r="P406" i="18"/>
  <c r="Q406" i="18" s="1"/>
  <c r="P407" i="18"/>
  <c r="Q407" i="18" s="1"/>
  <c r="P408" i="18"/>
  <c r="Q408" i="18" s="1"/>
  <c r="P409" i="18"/>
  <c r="Q409" i="18" s="1"/>
  <c r="P410" i="18"/>
  <c r="Q410" i="18" s="1"/>
  <c r="P411" i="18"/>
  <c r="Q411" i="18" s="1"/>
  <c r="P412" i="18"/>
  <c r="Q412" i="18" s="1"/>
  <c r="P413" i="18"/>
  <c r="Q413" i="18" s="1"/>
  <c r="P414" i="18"/>
  <c r="Q414" i="18" s="1"/>
  <c r="P415" i="18"/>
  <c r="Q415" i="18" s="1"/>
  <c r="P416" i="18"/>
  <c r="Q416" i="18" s="1"/>
  <c r="P417" i="18"/>
  <c r="Q417" i="18" s="1"/>
  <c r="P418" i="18"/>
  <c r="Q418" i="18" s="1"/>
  <c r="P419" i="18"/>
  <c r="Q419" i="18" s="1"/>
  <c r="P420" i="18"/>
  <c r="Q420" i="18" s="1"/>
  <c r="P421" i="18"/>
  <c r="Q421" i="18" s="1"/>
  <c r="P422" i="18"/>
  <c r="Q422" i="18" s="1"/>
  <c r="P423" i="18"/>
  <c r="Q423" i="18" s="1"/>
  <c r="P424" i="18"/>
  <c r="Q424" i="18" s="1"/>
  <c r="P425" i="18"/>
  <c r="Q425" i="18" s="1"/>
  <c r="P426" i="18"/>
  <c r="Q426" i="18" s="1"/>
  <c r="P427" i="18"/>
  <c r="Q427" i="18" s="1"/>
  <c r="P428" i="18"/>
  <c r="Q428" i="18" s="1"/>
  <c r="P429" i="18"/>
  <c r="Q429" i="18" s="1"/>
  <c r="P430" i="18"/>
  <c r="Q430" i="18" s="1"/>
  <c r="P431" i="18"/>
  <c r="Q431" i="18" s="1"/>
  <c r="P432" i="18"/>
  <c r="Q432" i="18" s="1"/>
  <c r="P433" i="18"/>
  <c r="Q433" i="18" s="1"/>
  <c r="P434" i="18"/>
  <c r="Q434" i="18" s="1"/>
  <c r="P435" i="18"/>
  <c r="Q435" i="18" s="1"/>
  <c r="P436" i="18"/>
  <c r="Q436" i="18" s="1"/>
  <c r="P437" i="18"/>
  <c r="Q437" i="18" s="1"/>
  <c r="P438" i="18"/>
  <c r="Q438" i="18" s="1"/>
  <c r="P439" i="18"/>
  <c r="Q439" i="18" s="1"/>
  <c r="P440" i="18"/>
  <c r="Q440" i="18" s="1"/>
  <c r="P441" i="18"/>
  <c r="Q441" i="18" s="1"/>
  <c r="P442" i="18"/>
  <c r="Q442" i="18" s="1"/>
  <c r="P443" i="18"/>
  <c r="Q443" i="18" s="1"/>
  <c r="P444" i="18"/>
  <c r="Q444" i="18" s="1"/>
  <c r="P445" i="18"/>
  <c r="Q445" i="18" s="1"/>
  <c r="P446" i="18"/>
  <c r="Q446" i="18" s="1"/>
  <c r="P447" i="18"/>
  <c r="Q447" i="18" s="1"/>
  <c r="P448" i="18"/>
  <c r="Q448" i="18" s="1"/>
  <c r="P449" i="18"/>
  <c r="Q449" i="18" s="1"/>
  <c r="P450" i="18"/>
  <c r="Q450" i="18" s="1"/>
  <c r="P451" i="18"/>
  <c r="Q451" i="18" s="1"/>
  <c r="P452" i="18"/>
  <c r="Q452" i="18" s="1"/>
  <c r="P453" i="18"/>
  <c r="Q453" i="18" s="1"/>
  <c r="P454" i="18"/>
  <c r="Q454" i="18" s="1"/>
  <c r="P455" i="18"/>
  <c r="Q455" i="18" s="1"/>
  <c r="P456" i="18"/>
  <c r="Q456" i="18" s="1"/>
  <c r="P457" i="18"/>
  <c r="Q457" i="18" s="1"/>
  <c r="P458" i="18"/>
  <c r="Q458" i="18" s="1"/>
  <c r="P459" i="18"/>
  <c r="Q459" i="18" s="1"/>
  <c r="P460" i="18"/>
  <c r="Q460" i="18" s="1"/>
  <c r="P461" i="18"/>
  <c r="Q461" i="18" s="1"/>
  <c r="P462" i="18"/>
  <c r="Q462" i="18" s="1"/>
  <c r="P463" i="18"/>
  <c r="Q463" i="18" s="1"/>
  <c r="P464" i="18"/>
  <c r="Q464" i="18" s="1"/>
  <c r="P465" i="18"/>
  <c r="Q465" i="18" s="1"/>
  <c r="P466" i="18"/>
  <c r="Q466" i="18" s="1"/>
  <c r="P467" i="18"/>
  <c r="Q467" i="18" s="1"/>
  <c r="P468" i="18"/>
  <c r="Q468" i="18" s="1"/>
  <c r="P469" i="18"/>
  <c r="Q469" i="18" s="1"/>
  <c r="P470" i="18"/>
  <c r="Q470" i="18" s="1"/>
  <c r="P471" i="18"/>
  <c r="Q471" i="18" s="1"/>
  <c r="P472" i="18"/>
  <c r="Q472" i="18" s="1"/>
  <c r="P473" i="18"/>
  <c r="Q473" i="18" s="1"/>
  <c r="P474" i="18"/>
  <c r="Q474" i="18" s="1"/>
  <c r="P475" i="18"/>
  <c r="Q475" i="18" s="1"/>
  <c r="P476" i="18"/>
  <c r="Q476" i="18" s="1"/>
  <c r="P477" i="18"/>
  <c r="Q477" i="18" s="1"/>
  <c r="P478" i="18"/>
  <c r="Q478" i="18" s="1"/>
  <c r="P479" i="18"/>
  <c r="Q479" i="18" s="1"/>
  <c r="P480" i="18"/>
  <c r="Q480" i="18" s="1"/>
  <c r="P481" i="18"/>
  <c r="Q481" i="18" s="1"/>
  <c r="P482" i="18"/>
  <c r="Q482" i="18" s="1"/>
  <c r="P483" i="18"/>
  <c r="Q483" i="18" s="1"/>
  <c r="P484" i="18"/>
  <c r="Q484" i="18" s="1"/>
  <c r="P485" i="18"/>
  <c r="Q485" i="18" s="1"/>
  <c r="P486" i="18"/>
  <c r="Q486" i="18" s="1"/>
  <c r="P487" i="18"/>
  <c r="Q487" i="18" s="1"/>
  <c r="P488" i="18"/>
  <c r="Q488" i="18" s="1"/>
  <c r="P489" i="18"/>
  <c r="Q489" i="18" s="1"/>
  <c r="P490" i="18"/>
  <c r="Q490" i="18" s="1"/>
  <c r="P491" i="18"/>
  <c r="Q491" i="18" s="1"/>
  <c r="P492" i="18"/>
  <c r="Q492" i="18" s="1"/>
  <c r="P493" i="18"/>
  <c r="Q493" i="18" s="1"/>
  <c r="P494" i="18"/>
  <c r="Q494" i="18" s="1"/>
  <c r="P495" i="18"/>
  <c r="Q495" i="18" s="1"/>
  <c r="P496" i="18"/>
  <c r="Q496" i="18" s="1"/>
  <c r="P497" i="18"/>
  <c r="Q497" i="18" s="1"/>
  <c r="P498" i="18"/>
  <c r="Q498" i="18" s="1"/>
  <c r="P499" i="18"/>
  <c r="Q499" i="18" s="1"/>
  <c r="P500" i="18"/>
  <c r="Q500" i="18" s="1"/>
  <c r="P501" i="18"/>
  <c r="Q501" i="18" s="1"/>
  <c r="P502" i="18"/>
  <c r="Q502" i="18" s="1"/>
  <c r="P503" i="18"/>
  <c r="Q503" i="18" s="1"/>
  <c r="P504" i="18"/>
  <c r="Q504" i="18" s="1"/>
  <c r="P505" i="18"/>
  <c r="Q505" i="18" s="1"/>
  <c r="P506" i="18"/>
  <c r="Q506" i="18" s="1"/>
  <c r="P507" i="18"/>
  <c r="Q507" i="18" s="1"/>
  <c r="P508" i="18"/>
  <c r="Q508" i="18" s="1"/>
  <c r="P509" i="18"/>
  <c r="Q509" i="18" s="1"/>
  <c r="P510" i="18"/>
  <c r="Q510" i="18" s="1"/>
  <c r="P511" i="18"/>
  <c r="Q511" i="18" s="1"/>
  <c r="P512" i="18"/>
  <c r="Q512" i="18" s="1"/>
  <c r="P513" i="18"/>
  <c r="Q513" i="18" s="1"/>
  <c r="P514" i="18"/>
  <c r="Q514" i="18" s="1"/>
  <c r="P515" i="18"/>
  <c r="Q515" i="18" s="1"/>
  <c r="P516" i="18"/>
  <c r="Q516" i="18" s="1"/>
  <c r="P517" i="18"/>
  <c r="Q517" i="18" s="1"/>
  <c r="P518" i="18"/>
  <c r="Q518" i="18" s="1"/>
  <c r="P519" i="18"/>
  <c r="Q519" i="18" s="1"/>
  <c r="P520" i="18"/>
  <c r="Q520" i="18" s="1"/>
  <c r="P521" i="18"/>
  <c r="Q521" i="18" s="1"/>
  <c r="P522" i="18"/>
  <c r="Q522" i="18" s="1"/>
  <c r="P523" i="18"/>
  <c r="Q523" i="18" s="1"/>
  <c r="P524" i="18"/>
  <c r="Q524" i="18" s="1"/>
  <c r="P525" i="18"/>
  <c r="Q525" i="18" s="1"/>
  <c r="P526" i="18"/>
  <c r="Q526" i="18" s="1"/>
  <c r="P527" i="18"/>
  <c r="Q527" i="18" s="1"/>
  <c r="P528" i="18"/>
  <c r="Q528" i="18" s="1"/>
  <c r="P529" i="18"/>
  <c r="Q529" i="18" s="1"/>
  <c r="P530" i="18"/>
  <c r="Q530" i="18" s="1"/>
  <c r="P531" i="18"/>
  <c r="Q531" i="18" s="1"/>
  <c r="P532" i="18"/>
  <c r="Q532" i="18" s="1"/>
  <c r="P533" i="18"/>
  <c r="Q533" i="18" s="1"/>
  <c r="P534" i="18"/>
  <c r="Q534" i="18" s="1"/>
  <c r="P535" i="18"/>
  <c r="Q535" i="18" s="1"/>
  <c r="P536" i="18"/>
  <c r="Q536" i="18" s="1"/>
  <c r="P537" i="18"/>
  <c r="Q537" i="18" s="1"/>
  <c r="P538" i="18"/>
  <c r="Q538" i="18" s="1"/>
  <c r="P539" i="18"/>
  <c r="Q539" i="18" s="1"/>
  <c r="P540" i="18"/>
  <c r="Q540" i="18" s="1"/>
  <c r="P541" i="18"/>
  <c r="Q541" i="18" s="1"/>
  <c r="P542" i="18"/>
  <c r="Q542" i="18" s="1"/>
  <c r="P543" i="18"/>
  <c r="Q543" i="18" s="1"/>
  <c r="P544" i="18"/>
  <c r="Q544" i="18" s="1"/>
  <c r="P545" i="18"/>
  <c r="Q545" i="18" s="1"/>
  <c r="P546" i="18"/>
  <c r="Q546" i="18" s="1"/>
  <c r="P547" i="18"/>
  <c r="Q547" i="18" s="1"/>
  <c r="P548" i="18"/>
  <c r="Q548" i="18" s="1"/>
  <c r="P549" i="18"/>
  <c r="Q549" i="18" s="1"/>
  <c r="P550" i="18"/>
  <c r="Q550" i="18" s="1"/>
  <c r="P551" i="18"/>
  <c r="Q551" i="18" s="1"/>
  <c r="P552" i="18"/>
  <c r="Q552" i="18" s="1"/>
  <c r="P553" i="18"/>
  <c r="Q553" i="18" s="1"/>
  <c r="P554" i="18"/>
  <c r="Q554" i="18" s="1"/>
  <c r="P555" i="18"/>
  <c r="Q555" i="18" s="1"/>
  <c r="P556" i="18"/>
  <c r="Q556" i="18" s="1"/>
  <c r="P557" i="18"/>
  <c r="Q557" i="18" s="1"/>
  <c r="P344" i="18"/>
  <c r="Q344" i="18" s="1"/>
  <c r="P345" i="18"/>
  <c r="Q345" i="18" s="1"/>
  <c r="P346" i="18"/>
  <c r="Q346" i="18" s="1"/>
  <c r="P347" i="18"/>
  <c r="Q347" i="18" s="1"/>
  <c r="P348" i="18"/>
  <c r="Q348" i="18" s="1"/>
  <c r="P349" i="18"/>
  <c r="Q349" i="18" s="1"/>
  <c r="P350" i="18"/>
  <c r="Q350" i="18" s="1"/>
  <c r="P351" i="18"/>
  <c r="Q351" i="18" s="1"/>
  <c r="P341" i="18"/>
  <c r="Q341" i="18" s="1"/>
  <c r="P342" i="18"/>
  <c r="Q342" i="18" s="1"/>
  <c r="P343" i="18"/>
  <c r="Q343" i="18" s="1"/>
  <c r="P339" i="18"/>
  <c r="Q339" i="18" s="1"/>
  <c r="P340" i="18"/>
  <c r="Q340" i="18" s="1"/>
  <c r="P337" i="18"/>
  <c r="Q337" i="18" s="1"/>
  <c r="P338" i="18"/>
  <c r="Q338" i="18" s="1"/>
  <c r="P336" i="18"/>
  <c r="Q336" i="18" s="1"/>
  <c r="P335" i="18"/>
  <c r="Q335" i="18" s="1"/>
  <c r="P333" i="18"/>
  <c r="Q333" i="18" s="1"/>
  <c r="P331" i="18"/>
  <c r="Q331" i="18" s="1"/>
  <c r="P332" i="18"/>
  <c r="Q332" i="18" s="1"/>
  <c r="P329" i="18"/>
  <c r="Q329" i="18" s="1"/>
  <c r="P330" i="18"/>
  <c r="Q330" i="18" s="1"/>
  <c r="P326" i="18"/>
  <c r="Q326" i="18" s="1"/>
  <c r="P327" i="18"/>
  <c r="Q327" i="18" s="1"/>
  <c r="P328" i="18"/>
  <c r="Q328" i="18" s="1"/>
  <c r="P323" i="18"/>
  <c r="Q323" i="18" s="1"/>
  <c r="P324" i="18"/>
  <c r="Q324" i="18" s="1"/>
  <c r="P325" i="18"/>
  <c r="Q325" i="18" s="1"/>
  <c r="P322" i="18"/>
  <c r="Q322" i="18" s="1"/>
  <c r="P321" i="18"/>
  <c r="Q321" i="18" s="1"/>
  <c r="P320" i="18"/>
  <c r="Q320" i="18" s="1"/>
  <c r="P317" i="18"/>
  <c r="Q317" i="18" s="1"/>
  <c r="P318" i="18"/>
  <c r="Q318" i="18" s="1"/>
  <c r="P319" i="18"/>
  <c r="Q319" i="18" s="1"/>
  <c r="P315" i="18"/>
  <c r="Q315" i="18" s="1"/>
  <c r="P316" i="18"/>
  <c r="Q316" i="18" s="1"/>
  <c r="P313" i="18"/>
  <c r="Q313" i="18" s="1"/>
  <c r="P314" i="18"/>
  <c r="Q314" i="18" s="1"/>
  <c r="P312" i="18"/>
  <c r="Q312" i="18" s="1"/>
  <c r="P310" i="18"/>
  <c r="Q310" i="18" s="1"/>
  <c r="P311" i="18"/>
  <c r="Q311" i="18" s="1"/>
  <c r="P308" i="18"/>
  <c r="Q308" i="18" s="1"/>
  <c r="P309" i="18"/>
  <c r="Q309" i="18" s="1"/>
  <c r="P306" i="18"/>
  <c r="Q306" i="18" s="1"/>
  <c r="P307" i="18"/>
  <c r="Q307" i="18" s="1"/>
  <c r="P305" i="18"/>
  <c r="Q305" i="18" s="1"/>
  <c r="P304" i="18"/>
  <c r="Q304" i="18" s="1"/>
  <c r="P303" i="18"/>
  <c r="Q303" i="18" s="1"/>
  <c r="P301" i="18"/>
  <c r="Q301" i="18" s="1"/>
  <c r="P302" i="18"/>
  <c r="Q302" i="18" s="1"/>
  <c r="P300" i="18"/>
  <c r="Q300" i="18" s="1"/>
  <c r="P299" i="18"/>
  <c r="Q299" i="18" s="1"/>
  <c r="P298" i="18"/>
  <c r="Q298" i="18" s="1"/>
  <c r="P297" i="18"/>
  <c r="Q297" i="18" s="1"/>
  <c r="P290" i="18"/>
  <c r="Q290" i="18" s="1"/>
  <c r="P291" i="18"/>
  <c r="Q291" i="18" s="1"/>
  <c r="P292" i="18"/>
  <c r="Q292" i="18" s="1"/>
  <c r="P293" i="18"/>
  <c r="Q293" i="18" s="1"/>
  <c r="P294" i="18"/>
  <c r="Q294" i="18" s="1"/>
  <c r="P295" i="18"/>
  <c r="Q295" i="18" s="1"/>
  <c r="P296" i="18"/>
  <c r="Q296" i="18" s="1"/>
  <c r="P282" i="18"/>
  <c r="Q282" i="18" s="1"/>
  <c r="P283" i="18"/>
  <c r="Q283" i="18" s="1"/>
  <c r="P284" i="18"/>
  <c r="Q284" i="18" s="1"/>
  <c r="P285" i="18"/>
  <c r="Q285" i="18" s="1"/>
  <c r="P286" i="18"/>
  <c r="Q286" i="18" s="1"/>
  <c r="P287" i="18"/>
  <c r="Q287" i="18" s="1"/>
  <c r="P288" i="18"/>
  <c r="Q288" i="18" s="1"/>
  <c r="P289" i="18"/>
  <c r="Q289" i="18" s="1"/>
  <c r="P280" i="18"/>
  <c r="Q280" i="18" s="1"/>
  <c r="P281" i="18"/>
  <c r="Q281" i="18" s="1"/>
  <c r="P279" i="18"/>
  <c r="Q279" i="18" s="1"/>
  <c r="P255" i="18"/>
  <c r="Q255" i="18" s="1"/>
  <c r="P23" i="18"/>
  <c r="Q23" i="18" s="1"/>
  <c r="P24" i="18"/>
  <c r="Q24" i="18" s="1"/>
  <c r="P25" i="18"/>
  <c r="Q25" i="18" s="1"/>
  <c r="P26" i="18"/>
  <c r="Q26" i="18" s="1"/>
  <c r="P27" i="18"/>
  <c r="Q27" i="18" s="1"/>
  <c r="P28" i="18"/>
  <c r="Q28" i="18" s="1"/>
  <c r="P29" i="18"/>
  <c r="Q29" i="18" s="1"/>
  <c r="P30" i="18"/>
  <c r="Q30" i="18" s="1"/>
  <c r="P31" i="18"/>
  <c r="Q31" i="18" s="1"/>
  <c r="P32" i="18"/>
  <c r="Q32" i="18" s="1"/>
  <c r="P33" i="18"/>
  <c r="Q33" i="18" s="1"/>
  <c r="P34" i="18"/>
  <c r="Q34" i="18" s="1"/>
  <c r="P35" i="18"/>
  <c r="Q35" i="18" s="1"/>
  <c r="P36" i="18"/>
  <c r="Q36" i="18" s="1"/>
  <c r="P37" i="18"/>
  <c r="Q37" i="18" s="1"/>
  <c r="P38" i="18"/>
  <c r="Q38" i="18" s="1"/>
  <c r="P39" i="18"/>
  <c r="Q39" i="18" s="1"/>
  <c r="P40" i="18"/>
  <c r="Q40" i="18" s="1"/>
  <c r="P41" i="18"/>
  <c r="Q41" i="18" s="1"/>
  <c r="P42" i="18"/>
  <c r="Q42" i="18" s="1"/>
  <c r="P43" i="18"/>
  <c r="Q43" i="18" s="1"/>
  <c r="P44" i="18"/>
  <c r="Q44" i="18" s="1"/>
  <c r="P45" i="18"/>
  <c r="Q45" i="18" s="1"/>
  <c r="P46" i="18"/>
  <c r="Q46" i="18" s="1"/>
  <c r="P47" i="18"/>
  <c r="Q47" i="18" s="1"/>
  <c r="P48" i="18"/>
  <c r="Q48" i="18" s="1"/>
  <c r="P49" i="18"/>
  <c r="Q49" i="18" s="1"/>
  <c r="P50" i="18"/>
  <c r="Q50" i="18" s="1"/>
  <c r="P51" i="18"/>
  <c r="Q51" i="18" s="1"/>
  <c r="P52" i="18"/>
  <c r="Q52" i="18" s="1"/>
  <c r="P53" i="18"/>
  <c r="Q53" i="18" s="1"/>
  <c r="P54" i="18"/>
  <c r="Q54" i="18" s="1"/>
  <c r="P55" i="18"/>
  <c r="Q55" i="18" s="1"/>
  <c r="P56" i="18"/>
  <c r="Q56" i="18" s="1"/>
  <c r="P57" i="18"/>
  <c r="Q57" i="18" s="1"/>
  <c r="P58" i="18"/>
  <c r="Q58" i="18" s="1"/>
  <c r="P59" i="18"/>
  <c r="Q59" i="18" s="1"/>
  <c r="P60" i="18"/>
  <c r="Q60" i="18" s="1"/>
  <c r="P61" i="18"/>
  <c r="Q61" i="18" s="1"/>
  <c r="P62" i="18"/>
  <c r="Q62" i="18" s="1"/>
  <c r="P63" i="18"/>
  <c r="Q63" i="18" s="1"/>
  <c r="P64" i="18"/>
  <c r="Q64" i="18" s="1"/>
  <c r="P65" i="18"/>
  <c r="Q65" i="18" s="1"/>
  <c r="P66" i="18"/>
  <c r="Q66" i="18" s="1"/>
  <c r="P67" i="18"/>
  <c r="Q67" i="18" s="1"/>
  <c r="P68" i="18"/>
  <c r="Q68" i="18" s="1"/>
  <c r="P69" i="18"/>
  <c r="Q69" i="18" s="1"/>
  <c r="P70" i="18"/>
  <c r="Q70" i="18" s="1"/>
  <c r="P71" i="18"/>
  <c r="Q71" i="18" s="1"/>
  <c r="P72" i="18"/>
  <c r="Q72" i="18" s="1"/>
  <c r="P73" i="18"/>
  <c r="Q73" i="18" s="1"/>
  <c r="P74" i="18"/>
  <c r="Q74" i="18" s="1"/>
  <c r="P75" i="18"/>
  <c r="Q75" i="18" s="1"/>
  <c r="P76" i="18"/>
  <c r="Q76" i="18" s="1"/>
  <c r="P77" i="18"/>
  <c r="Q77" i="18" s="1"/>
  <c r="P78" i="18"/>
  <c r="Q78" i="18" s="1"/>
  <c r="P79" i="18"/>
  <c r="Q79" i="18" s="1"/>
  <c r="P80" i="18"/>
  <c r="Q80" i="18" s="1"/>
  <c r="P81" i="18"/>
  <c r="Q81" i="18" s="1"/>
  <c r="P82" i="18"/>
  <c r="Q82" i="18" s="1"/>
  <c r="P83" i="18"/>
  <c r="Q83" i="18" s="1"/>
  <c r="P84" i="18"/>
  <c r="Q84" i="18" s="1"/>
  <c r="P85" i="18"/>
  <c r="Q85" i="18" s="1"/>
  <c r="P86" i="18"/>
  <c r="Q86" i="18" s="1"/>
  <c r="P87" i="18"/>
  <c r="Q87" i="18" s="1"/>
  <c r="P88" i="18"/>
  <c r="Q88" i="18" s="1"/>
  <c r="P89" i="18"/>
  <c r="Q89" i="18" s="1"/>
  <c r="P90" i="18"/>
  <c r="Q90" i="18" s="1"/>
  <c r="P91" i="18"/>
  <c r="Q91" i="18" s="1"/>
  <c r="P92" i="18"/>
  <c r="Q92" i="18" s="1"/>
  <c r="P93" i="18"/>
  <c r="Q93" i="18" s="1"/>
  <c r="P94" i="18"/>
  <c r="Q94" i="18" s="1"/>
  <c r="P95" i="18"/>
  <c r="Q95" i="18" s="1"/>
  <c r="P96" i="18"/>
  <c r="Q96" i="18" s="1"/>
  <c r="P97" i="18"/>
  <c r="Q97" i="18" s="1"/>
  <c r="P98" i="18"/>
  <c r="Q98" i="18" s="1"/>
  <c r="P99" i="18"/>
  <c r="Q99" i="18" s="1"/>
  <c r="P100" i="18"/>
  <c r="Q100" i="18" s="1"/>
  <c r="P101" i="18"/>
  <c r="Q101" i="18" s="1"/>
  <c r="P102" i="18"/>
  <c r="Q102" i="18" s="1"/>
  <c r="P103" i="18"/>
  <c r="Q103" i="18" s="1"/>
  <c r="P104" i="18"/>
  <c r="Q104" i="18" s="1"/>
  <c r="P105" i="18"/>
  <c r="Q105" i="18" s="1"/>
  <c r="P106" i="18"/>
  <c r="Q106" i="18" s="1"/>
  <c r="P107" i="18"/>
  <c r="Q107" i="18" s="1"/>
  <c r="P108" i="18"/>
  <c r="Q108" i="18" s="1"/>
  <c r="P109" i="18"/>
  <c r="Q109" i="18" s="1"/>
  <c r="P110" i="18"/>
  <c r="Q110" i="18" s="1"/>
  <c r="P111" i="18"/>
  <c r="Q111" i="18" s="1"/>
  <c r="P112" i="18"/>
  <c r="Q112" i="18" s="1"/>
  <c r="P113" i="18"/>
  <c r="Q113" i="18" s="1"/>
  <c r="P114" i="18"/>
  <c r="Q114" i="18" s="1"/>
  <c r="P115" i="18"/>
  <c r="Q115" i="18" s="1"/>
  <c r="P116" i="18"/>
  <c r="Q116" i="18" s="1"/>
  <c r="P117" i="18"/>
  <c r="Q117" i="18" s="1"/>
  <c r="P118" i="18"/>
  <c r="Q118" i="18" s="1"/>
  <c r="P119" i="18"/>
  <c r="Q119" i="18" s="1"/>
  <c r="P120" i="18"/>
  <c r="Q120" i="18" s="1"/>
  <c r="P121" i="18"/>
  <c r="Q121" i="18" s="1"/>
  <c r="P122" i="18"/>
  <c r="Q122" i="18" s="1"/>
  <c r="P123" i="18"/>
  <c r="Q123" i="18" s="1"/>
  <c r="P124" i="18"/>
  <c r="Q124" i="18" s="1"/>
  <c r="P125" i="18"/>
  <c r="Q125" i="18" s="1"/>
  <c r="P126" i="18"/>
  <c r="Q126" i="18" s="1"/>
  <c r="P127" i="18"/>
  <c r="Q127" i="18" s="1"/>
  <c r="P128" i="18"/>
  <c r="Q128" i="18" s="1"/>
  <c r="P129" i="18"/>
  <c r="Q129" i="18" s="1"/>
  <c r="P130" i="18"/>
  <c r="Q130" i="18" s="1"/>
  <c r="P131" i="18"/>
  <c r="Q131" i="18" s="1"/>
  <c r="P132" i="18"/>
  <c r="Q132" i="18" s="1"/>
  <c r="P133" i="18"/>
  <c r="Q133" i="18" s="1"/>
  <c r="P134" i="18"/>
  <c r="Q134" i="18" s="1"/>
  <c r="P135" i="18"/>
  <c r="Q135" i="18" s="1"/>
  <c r="P136" i="18"/>
  <c r="Q136" i="18" s="1"/>
  <c r="P137" i="18"/>
  <c r="Q137" i="18" s="1"/>
  <c r="P138" i="18"/>
  <c r="Q138" i="18" s="1"/>
  <c r="P139" i="18"/>
  <c r="Q139" i="18" s="1"/>
  <c r="P140" i="18"/>
  <c r="Q140" i="18" s="1"/>
  <c r="P141" i="18"/>
  <c r="Q141" i="18" s="1"/>
  <c r="P142" i="18"/>
  <c r="Q142" i="18" s="1"/>
  <c r="P143" i="18"/>
  <c r="Q143" i="18" s="1"/>
  <c r="P144" i="18"/>
  <c r="Q144" i="18" s="1"/>
  <c r="P145" i="18"/>
  <c r="Q145" i="18" s="1"/>
  <c r="P146" i="18"/>
  <c r="Q146" i="18" s="1"/>
  <c r="P147" i="18"/>
  <c r="Q147" i="18" s="1"/>
  <c r="P148" i="18"/>
  <c r="Q148" i="18" s="1"/>
  <c r="P149" i="18"/>
  <c r="Q149" i="18" s="1"/>
  <c r="P150" i="18"/>
  <c r="Q150" i="18" s="1"/>
  <c r="P151" i="18"/>
  <c r="Q151" i="18" s="1"/>
  <c r="P152" i="18"/>
  <c r="Q152" i="18" s="1"/>
  <c r="P153" i="18"/>
  <c r="Q153" i="18" s="1"/>
  <c r="P154" i="18"/>
  <c r="Q154" i="18" s="1"/>
  <c r="P155" i="18"/>
  <c r="Q155" i="18" s="1"/>
  <c r="P156" i="18"/>
  <c r="Q156" i="18" s="1"/>
  <c r="P157" i="18"/>
  <c r="Q157" i="18" s="1"/>
  <c r="P158" i="18"/>
  <c r="Q158" i="18" s="1"/>
  <c r="P159" i="18"/>
  <c r="Q159" i="18" s="1"/>
  <c r="P160" i="18"/>
  <c r="Q160" i="18" s="1"/>
  <c r="P161" i="18"/>
  <c r="Q161" i="18" s="1"/>
  <c r="P162" i="18"/>
  <c r="Q162" i="18" s="1"/>
  <c r="P163" i="18"/>
  <c r="Q163" i="18" s="1"/>
  <c r="P164" i="18"/>
  <c r="Q164" i="18" s="1"/>
  <c r="P165" i="18"/>
  <c r="Q165" i="18" s="1"/>
  <c r="P166" i="18"/>
  <c r="Q166" i="18" s="1"/>
  <c r="P167" i="18"/>
  <c r="Q167" i="18" s="1"/>
  <c r="P168" i="18"/>
  <c r="Q168" i="18" s="1"/>
  <c r="P169" i="18"/>
  <c r="Q169" i="18" s="1"/>
  <c r="P170" i="18"/>
  <c r="Q170" i="18" s="1"/>
  <c r="P171" i="18"/>
  <c r="Q171" i="18" s="1"/>
  <c r="P172" i="18"/>
  <c r="Q172" i="18" s="1"/>
  <c r="P173" i="18"/>
  <c r="Q173" i="18" s="1"/>
  <c r="P174" i="18"/>
  <c r="Q174" i="18" s="1"/>
  <c r="P175" i="18"/>
  <c r="Q175" i="18" s="1"/>
  <c r="P176" i="18"/>
  <c r="Q176" i="18" s="1"/>
  <c r="P177" i="18"/>
  <c r="Q177" i="18" s="1"/>
  <c r="P178" i="18"/>
  <c r="Q178" i="18" s="1"/>
  <c r="P179" i="18"/>
  <c r="Q179" i="18" s="1"/>
  <c r="P180" i="18"/>
  <c r="Q180" i="18" s="1"/>
  <c r="P181" i="18"/>
  <c r="Q181" i="18" s="1"/>
  <c r="P182" i="18"/>
  <c r="Q182" i="18" s="1"/>
  <c r="P183" i="18"/>
  <c r="Q183" i="18" s="1"/>
  <c r="P184" i="18"/>
  <c r="Q184" i="18" s="1"/>
  <c r="P185" i="18"/>
  <c r="Q185" i="18" s="1"/>
  <c r="P186" i="18"/>
  <c r="Q186" i="18" s="1"/>
  <c r="P187" i="18"/>
  <c r="Q187" i="18" s="1"/>
  <c r="P188" i="18"/>
  <c r="Q188" i="18" s="1"/>
  <c r="P189" i="18"/>
  <c r="Q189" i="18" s="1"/>
  <c r="P190" i="18"/>
  <c r="Q190" i="18" s="1"/>
  <c r="P191" i="18"/>
  <c r="Q191" i="18" s="1"/>
  <c r="P192" i="18"/>
  <c r="Q192" i="18" s="1"/>
  <c r="P193" i="18"/>
  <c r="Q193" i="18" s="1"/>
  <c r="P194" i="18"/>
  <c r="Q194" i="18" s="1"/>
  <c r="P195" i="18"/>
  <c r="Q195" i="18" s="1"/>
  <c r="P196" i="18"/>
  <c r="Q196" i="18" s="1"/>
  <c r="P197" i="18"/>
  <c r="Q197" i="18" s="1"/>
  <c r="P198" i="18"/>
  <c r="Q198" i="18" s="1"/>
  <c r="P199" i="18"/>
  <c r="Q199" i="18" s="1"/>
  <c r="P200" i="18"/>
  <c r="Q200" i="18" s="1"/>
  <c r="P201" i="18"/>
  <c r="Q201" i="18" s="1"/>
  <c r="P202" i="18"/>
  <c r="Q202" i="18" s="1"/>
  <c r="P203" i="18"/>
  <c r="Q203" i="18" s="1"/>
  <c r="P204" i="18"/>
  <c r="Q204" i="18" s="1"/>
  <c r="P205" i="18"/>
  <c r="Q205" i="18" s="1"/>
  <c r="P206" i="18"/>
  <c r="Q206" i="18" s="1"/>
  <c r="P207" i="18"/>
  <c r="Q207" i="18" s="1"/>
  <c r="P208" i="18"/>
  <c r="Q208" i="18" s="1"/>
  <c r="P209" i="18"/>
  <c r="Q209" i="18" s="1"/>
  <c r="P210" i="18"/>
  <c r="Q210" i="18" s="1"/>
  <c r="P211" i="18"/>
  <c r="Q211" i="18" s="1"/>
  <c r="P212" i="18"/>
  <c r="Q212" i="18" s="1"/>
  <c r="P213" i="18"/>
  <c r="Q213" i="18" s="1"/>
  <c r="P214" i="18"/>
  <c r="Q214" i="18" s="1"/>
  <c r="P215" i="18"/>
  <c r="Q215" i="18" s="1"/>
  <c r="P216" i="18"/>
  <c r="Q216" i="18" s="1"/>
  <c r="P217" i="18"/>
  <c r="Q217" i="18" s="1"/>
  <c r="P218" i="18"/>
  <c r="Q218" i="18" s="1"/>
  <c r="P219" i="18"/>
  <c r="Q219" i="18" s="1"/>
  <c r="P220" i="18"/>
  <c r="Q220" i="18" s="1"/>
  <c r="P221" i="18"/>
  <c r="Q221" i="18" s="1"/>
  <c r="P235" i="18"/>
  <c r="Q235" i="18" s="1"/>
  <c r="P236" i="18"/>
  <c r="Q236" i="18" s="1"/>
  <c r="P237" i="18"/>
  <c r="Q237" i="18" s="1"/>
  <c r="P238" i="18"/>
  <c r="Q238" i="18" s="1"/>
  <c r="P239" i="18"/>
  <c r="Q239" i="18" s="1"/>
  <c r="P240" i="18"/>
  <c r="Q240" i="18" s="1"/>
  <c r="P241" i="18"/>
  <c r="Q241" i="18" s="1"/>
  <c r="P242" i="18"/>
  <c r="Q242" i="18" s="1"/>
  <c r="P243" i="18"/>
  <c r="Q243" i="18" s="1"/>
  <c r="P244" i="18"/>
  <c r="Q244" i="18" s="1"/>
  <c r="P245" i="18"/>
  <c r="Q245" i="18" s="1"/>
  <c r="P246" i="18"/>
  <c r="Q246" i="18" s="1"/>
  <c r="P247" i="18"/>
  <c r="Q247" i="18" s="1"/>
  <c r="P248" i="18"/>
  <c r="Q248" i="18" s="1"/>
  <c r="P249" i="18"/>
  <c r="Q249" i="18" s="1"/>
  <c r="P250" i="18"/>
  <c r="Q250" i="18" s="1"/>
  <c r="P251" i="18"/>
  <c r="Q251" i="18" s="1"/>
  <c r="P252" i="18"/>
  <c r="Q252" i="18" s="1"/>
  <c r="P253" i="18"/>
  <c r="Q253" i="18" s="1"/>
  <c r="P254" i="18"/>
  <c r="Q254" i="18" s="1"/>
  <c r="P16" i="18"/>
  <c r="Q16" i="18" s="1"/>
  <c r="P17" i="18"/>
  <c r="Q17" i="18" s="1"/>
  <c r="P18" i="18"/>
  <c r="Q18" i="18" s="1"/>
  <c r="P19" i="18"/>
  <c r="Q19" i="18" s="1"/>
  <c r="P20" i="18"/>
  <c r="Q20" i="18" s="1"/>
  <c r="P21" i="18"/>
  <c r="Q21" i="18" s="1"/>
  <c r="P22" i="18"/>
  <c r="Q22" i="18" s="1"/>
  <c r="P12" i="18"/>
  <c r="Q12" i="18" s="1"/>
  <c r="P13" i="18"/>
  <c r="Q13" i="18" s="1"/>
  <c r="P14" i="18"/>
  <c r="Q14" i="18" s="1"/>
  <c r="P15" i="18"/>
  <c r="Q15" i="18" s="1"/>
  <c r="P11" i="18"/>
  <c r="Q11" i="18" s="1"/>
  <c r="N557" i="18" l="1"/>
  <c r="N556" i="18"/>
  <c r="N555" i="18"/>
  <c r="N554" i="18"/>
  <c r="N553" i="18"/>
  <c r="N552" i="18"/>
  <c r="N551" i="18"/>
  <c r="N550" i="18"/>
  <c r="N549" i="18"/>
  <c r="N548" i="18"/>
  <c r="N547" i="18"/>
  <c r="N546" i="18"/>
  <c r="N545" i="18"/>
  <c r="N544" i="18"/>
  <c r="N543" i="18"/>
  <c r="N542" i="18"/>
  <c r="N541" i="18"/>
  <c r="N540" i="18"/>
  <c r="N539" i="18"/>
  <c r="N538" i="18"/>
  <c r="N537" i="18"/>
  <c r="N536" i="18"/>
  <c r="N535" i="18"/>
  <c r="N534" i="18"/>
  <c r="N532" i="18"/>
  <c r="N531" i="18"/>
  <c r="N530" i="18"/>
  <c r="N529" i="18"/>
  <c r="N175" i="18"/>
  <c r="N174" i="18"/>
  <c r="N173" i="18"/>
  <c r="N172" i="18"/>
  <c r="N171" i="18"/>
  <c r="N170" i="18"/>
  <c r="N169" i="18"/>
  <c r="N168" i="18"/>
  <c r="N167" i="18"/>
  <c r="N166" i="18"/>
  <c r="N165" i="18"/>
  <c r="N164" i="18"/>
  <c r="P12" i="19" l="1"/>
  <c r="Q12" i="19" s="1"/>
  <c r="P13" i="19"/>
  <c r="P14" i="19"/>
  <c r="Q14" i="19" s="1"/>
  <c r="P15" i="19"/>
  <c r="Q15" i="19" s="1"/>
  <c r="Q16" i="19"/>
  <c r="P17" i="19"/>
  <c r="Q17" i="19" s="1"/>
  <c r="P18" i="19"/>
  <c r="Q18" i="19" s="1"/>
  <c r="Q19" i="19"/>
  <c r="P20" i="19"/>
  <c r="Q20" i="19" s="1"/>
  <c r="P21" i="19"/>
  <c r="Q21" i="19" s="1"/>
  <c r="P22" i="19"/>
  <c r="Q22" i="19" s="1"/>
  <c r="Q23" i="19"/>
  <c r="N12" i="19"/>
  <c r="N13" i="19"/>
  <c r="N14" i="19"/>
  <c r="N15" i="19"/>
  <c r="N16" i="19"/>
  <c r="N17" i="19"/>
  <c r="N18" i="19"/>
  <c r="N19" i="19"/>
  <c r="N20" i="19"/>
  <c r="N21" i="19"/>
  <c r="N22" i="19"/>
  <c r="N23" i="19"/>
  <c r="N11" i="19"/>
  <c r="N333" i="18" l="1"/>
  <c r="N520" i="18" l="1"/>
  <c r="N521" i="18"/>
  <c r="N522" i="18"/>
  <c r="N523" i="18"/>
  <c r="N524" i="18"/>
  <c r="N525" i="18"/>
  <c r="N526" i="18"/>
  <c r="N527" i="18"/>
  <c r="N528" i="18"/>
  <c r="N177" i="18" l="1"/>
  <c r="N178" i="18"/>
  <c r="N179" i="18"/>
  <c r="N180" i="18"/>
  <c r="N181" i="18"/>
  <c r="N182" i="18"/>
  <c r="N183" i="18"/>
  <c r="N184" i="18"/>
  <c r="N185" i="18"/>
  <c r="N186" i="18"/>
  <c r="N187" i="18"/>
  <c r="N188" i="18"/>
  <c r="N189" i="18"/>
  <c r="N190" i="18"/>
  <c r="N176" i="18"/>
  <c r="N505" i="18" l="1"/>
  <c r="N506" i="18"/>
  <c r="N507" i="18"/>
  <c r="N508" i="18"/>
  <c r="N509" i="18"/>
  <c r="N510" i="18"/>
  <c r="N511" i="18"/>
  <c r="N512" i="18"/>
  <c r="N513" i="18"/>
  <c r="N514" i="18"/>
  <c r="N515" i="18"/>
  <c r="N516" i="18"/>
  <c r="N517" i="18"/>
  <c r="N518" i="18"/>
  <c r="N519" i="18"/>
  <c r="N497" i="18" l="1"/>
  <c r="N498" i="18"/>
  <c r="N499" i="18"/>
  <c r="N500" i="18"/>
  <c r="N501" i="18"/>
  <c r="N502" i="18"/>
  <c r="N503" i="18"/>
  <c r="N504" i="18"/>
  <c r="N495" i="18" l="1"/>
  <c r="N496" i="18"/>
  <c r="N492" i="18" l="1"/>
  <c r="N494" i="18"/>
  <c r="N483" i="18" l="1"/>
  <c r="N484" i="18"/>
  <c r="N485" i="18"/>
  <c r="N486" i="18"/>
  <c r="N487" i="18"/>
  <c r="N488" i="18"/>
  <c r="N489" i="18"/>
  <c r="N490" i="18"/>
  <c r="N491" i="18"/>
  <c r="N478" i="18"/>
  <c r="N479" i="18"/>
  <c r="N480" i="18"/>
  <c r="N481" i="18"/>
  <c r="N482" i="18"/>
  <c r="N433" i="18"/>
  <c r="N434" i="18"/>
  <c r="N435" i="18"/>
  <c r="N436" i="18"/>
  <c r="N437" i="18"/>
  <c r="N438" i="18"/>
  <c r="N439" i="18"/>
  <c r="N440" i="18"/>
  <c r="N441" i="18"/>
  <c r="N442" i="18"/>
  <c r="N443" i="18"/>
  <c r="N444" i="18"/>
  <c r="N445" i="18"/>
  <c r="N446" i="18"/>
  <c r="N447" i="18"/>
  <c r="N448" i="18"/>
  <c r="N449" i="18"/>
  <c r="N450" i="18"/>
  <c r="N451" i="18"/>
  <c r="N452" i="18"/>
  <c r="N453" i="18"/>
  <c r="N454" i="18"/>
  <c r="N455" i="18"/>
  <c r="N456" i="18"/>
  <c r="N457" i="18"/>
  <c r="N458" i="18"/>
  <c r="N459" i="18"/>
  <c r="N460" i="18"/>
  <c r="N461" i="18"/>
  <c r="N462" i="18"/>
  <c r="N463" i="18"/>
  <c r="N464" i="18"/>
  <c r="N465" i="18"/>
  <c r="N466" i="18"/>
  <c r="N467" i="18"/>
  <c r="N468" i="18"/>
  <c r="N469" i="18"/>
  <c r="N470" i="18"/>
  <c r="N471" i="18"/>
  <c r="N472" i="18"/>
  <c r="N473" i="18"/>
  <c r="N474" i="18"/>
  <c r="N475" i="18"/>
  <c r="N476" i="18"/>
  <c r="N477" i="18"/>
  <c r="N403" i="18"/>
  <c r="N404" i="18"/>
  <c r="N405" i="18"/>
  <c r="N406" i="18"/>
  <c r="N407" i="18"/>
  <c r="N408" i="18"/>
  <c r="N409" i="18"/>
  <c r="N410" i="18"/>
  <c r="N411" i="18"/>
  <c r="N412" i="18"/>
  <c r="N413" i="18"/>
  <c r="N414" i="18"/>
  <c r="N415" i="18"/>
  <c r="N416" i="18"/>
  <c r="N417" i="18"/>
  <c r="N418" i="18"/>
  <c r="N419" i="18"/>
  <c r="N420" i="18"/>
  <c r="N421" i="18"/>
  <c r="N422" i="18"/>
  <c r="N423" i="18"/>
  <c r="N424" i="18"/>
  <c r="N425" i="18"/>
  <c r="N426" i="18"/>
  <c r="N427" i="18"/>
  <c r="N428" i="18"/>
  <c r="N429" i="18"/>
  <c r="N430" i="18"/>
  <c r="N431" i="18"/>
  <c r="N432" i="18"/>
  <c r="N383" i="18"/>
  <c r="N384" i="18"/>
  <c r="N385" i="18"/>
  <c r="N386" i="18"/>
  <c r="N387" i="18"/>
  <c r="N388" i="18"/>
  <c r="N389" i="18"/>
  <c r="N390" i="18"/>
  <c r="N391" i="18"/>
  <c r="N392" i="18"/>
  <c r="N393" i="18"/>
  <c r="N394" i="18"/>
  <c r="N395" i="18"/>
  <c r="N396" i="18"/>
  <c r="N397" i="18"/>
  <c r="N398" i="18"/>
  <c r="N399" i="18"/>
  <c r="N400" i="18"/>
  <c r="N401" i="18"/>
  <c r="N402" i="18"/>
  <c r="N368" i="18" l="1"/>
  <c r="N369" i="18"/>
  <c r="N370" i="18"/>
  <c r="N371" i="18"/>
  <c r="N372" i="18"/>
  <c r="N373" i="18"/>
  <c r="N374" i="18"/>
  <c r="N375" i="18"/>
  <c r="N376" i="18"/>
  <c r="N377" i="18"/>
  <c r="N378" i="18"/>
  <c r="N379" i="18"/>
  <c r="N380" i="18"/>
  <c r="N381" i="18"/>
  <c r="N382" i="18"/>
  <c r="N367" i="18" l="1"/>
  <c r="N339" i="18"/>
  <c r="N340" i="18"/>
  <c r="N341" i="18"/>
  <c r="N342" i="18"/>
  <c r="N343" i="18"/>
  <c r="N344" i="18"/>
  <c r="N345" i="18"/>
  <c r="N346" i="18"/>
  <c r="N347" i="18"/>
  <c r="N348" i="18"/>
  <c r="N349" i="18"/>
  <c r="N350" i="18"/>
  <c r="N351" i="18"/>
  <c r="N352" i="18"/>
  <c r="N353" i="18"/>
  <c r="N354" i="18"/>
  <c r="N355" i="18"/>
  <c r="N356" i="18"/>
  <c r="N357" i="18"/>
  <c r="N358" i="18"/>
  <c r="N359" i="18"/>
  <c r="N361" i="18"/>
  <c r="N362" i="18"/>
  <c r="N364" i="18"/>
  <c r="N365" i="18"/>
  <c r="N366" i="18"/>
  <c r="N338" i="18" l="1"/>
  <c r="N336" i="18"/>
  <c r="N337" i="18"/>
  <c r="N335" i="18"/>
  <c r="N331" i="18" l="1"/>
  <c r="N332" i="18"/>
  <c r="N323" i="18" l="1"/>
  <c r="N324" i="18"/>
  <c r="N325" i="18"/>
  <c r="N326" i="18"/>
  <c r="N327" i="18"/>
  <c r="N328" i="18"/>
  <c r="N329" i="18"/>
  <c r="N330" i="18"/>
  <c r="N302" i="18" l="1"/>
  <c r="N303" i="18"/>
  <c r="N304" i="18"/>
  <c r="N305" i="18"/>
  <c r="N306" i="18"/>
  <c r="N307" i="18"/>
  <c r="N308" i="18"/>
  <c r="N309" i="18"/>
  <c r="N310" i="18"/>
  <c r="N311" i="18"/>
  <c r="N312" i="18"/>
  <c r="N313" i="18"/>
  <c r="N314" i="18"/>
  <c r="N315" i="18"/>
  <c r="N316" i="18"/>
  <c r="N317" i="18"/>
  <c r="N318" i="18"/>
  <c r="N319" i="18"/>
  <c r="N320" i="18"/>
  <c r="N321" i="18"/>
  <c r="N322" i="18"/>
  <c r="N298" i="18" l="1"/>
  <c r="N299" i="18"/>
  <c r="N300" i="18"/>
  <c r="N301" i="18"/>
  <c r="N279" i="18" l="1"/>
  <c r="N280" i="18"/>
  <c r="N281" i="18"/>
  <c r="N282" i="18"/>
  <c r="N283" i="18"/>
  <c r="N284" i="18"/>
  <c r="N285" i="18"/>
  <c r="N286" i="18"/>
  <c r="N246" i="18"/>
  <c r="N247" i="18"/>
  <c r="N248" i="18"/>
  <c r="N249" i="18"/>
  <c r="N250" i="18"/>
  <c r="N251" i="18"/>
  <c r="N252" i="18"/>
  <c r="N253" i="18"/>
  <c r="N254" i="18"/>
  <c r="N235" i="18"/>
  <c r="N236" i="18"/>
  <c r="N237" i="18"/>
  <c r="N238" i="18"/>
  <c r="N239" i="18"/>
  <c r="N240" i="18"/>
  <c r="N241" i="18"/>
  <c r="N242" i="18"/>
  <c r="N243" i="18"/>
  <c r="N244" i="18"/>
  <c r="N245" i="18"/>
  <c r="N210" i="18"/>
  <c r="N211" i="18"/>
  <c r="N212" i="18"/>
  <c r="N213" i="18"/>
  <c r="N214" i="18"/>
  <c r="N215" i="18"/>
  <c r="N216" i="18"/>
  <c r="N217" i="18"/>
  <c r="N218" i="18"/>
  <c r="N219" i="18"/>
  <c r="N220" i="18"/>
  <c r="N221" i="18"/>
  <c r="N191" i="18"/>
  <c r="N192" i="18"/>
  <c r="N193" i="18"/>
  <c r="N194" i="18"/>
  <c r="N195" i="18"/>
  <c r="N196" i="18"/>
  <c r="N197" i="18"/>
  <c r="N198" i="18"/>
  <c r="N199" i="18"/>
  <c r="N200" i="18"/>
  <c r="N201" i="18"/>
  <c r="N202" i="18"/>
  <c r="N203" i="18"/>
  <c r="N204" i="18"/>
  <c r="N205" i="18"/>
  <c r="N206" i="18"/>
  <c r="N207" i="18"/>
  <c r="N208" i="18"/>
  <c r="N209" i="18"/>
  <c r="N156" i="18"/>
  <c r="N157" i="18"/>
  <c r="N158" i="18"/>
  <c r="N159" i="18"/>
  <c r="N160" i="18"/>
  <c r="N161" i="18"/>
  <c r="N162" i="18"/>
  <c r="N163" i="18"/>
  <c r="N150" i="18"/>
  <c r="N151" i="18"/>
  <c r="N152" i="18"/>
  <c r="N153" i="18"/>
  <c r="N154" i="18"/>
  <c r="N155" i="18"/>
  <c r="N131" i="18"/>
  <c r="N132" i="18"/>
  <c r="N133" i="18"/>
  <c r="N134" i="18"/>
  <c r="N135" i="18"/>
  <c r="N136" i="18"/>
  <c r="N137" i="18"/>
  <c r="N138" i="18"/>
  <c r="N139" i="18"/>
  <c r="N140" i="18"/>
  <c r="N141" i="18"/>
  <c r="N142" i="18"/>
  <c r="N143" i="18"/>
  <c r="N144" i="18"/>
  <c r="N145" i="18"/>
  <c r="N146" i="18"/>
  <c r="N147" i="18"/>
  <c r="N148" i="18"/>
  <c r="N149" i="18"/>
  <c r="N118" i="18"/>
  <c r="N119" i="18"/>
  <c r="N120" i="18"/>
  <c r="N121" i="18"/>
  <c r="N122" i="18"/>
  <c r="N123" i="18"/>
  <c r="N124" i="18"/>
  <c r="N125" i="18"/>
  <c r="N126" i="18"/>
  <c r="N127" i="18"/>
  <c r="N128" i="18"/>
  <c r="N129" i="18"/>
  <c r="N130" i="18"/>
  <c r="N98" i="18"/>
  <c r="N99" i="18"/>
  <c r="N100" i="18"/>
  <c r="N101" i="18"/>
  <c r="N102" i="18"/>
  <c r="N103" i="18"/>
  <c r="N104" i="18"/>
  <c r="N105" i="18"/>
  <c r="N106" i="18"/>
  <c r="N107" i="18"/>
  <c r="N108" i="18"/>
  <c r="N109" i="18"/>
  <c r="N110" i="18"/>
  <c r="N111" i="18"/>
  <c r="N112" i="18"/>
  <c r="N113" i="18"/>
  <c r="N114" i="18"/>
  <c r="N115" i="18"/>
  <c r="N116" i="18"/>
  <c r="N117" i="18"/>
  <c r="N86" i="18"/>
  <c r="N87" i="18"/>
  <c r="N88" i="18"/>
  <c r="N89" i="18"/>
  <c r="N90" i="18"/>
  <c r="N91" i="18"/>
  <c r="N92" i="18"/>
  <c r="N93" i="18"/>
  <c r="N94" i="18"/>
  <c r="N95" i="18"/>
  <c r="N96" i="18"/>
  <c r="N97" i="18"/>
  <c r="N75" i="18"/>
  <c r="N76" i="18"/>
  <c r="N77" i="18"/>
  <c r="N78" i="18"/>
  <c r="N79" i="18"/>
  <c r="N80" i="18"/>
  <c r="N81" i="18"/>
  <c r="N82" i="18"/>
  <c r="N83" i="18"/>
  <c r="N84" i="18"/>
  <c r="N85" i="18"/>
  <c r="N67" i="18"/>
  <c r="N62" i="18"/>
  <c r="N63" i="18"/>
  <c r="N64" i="18"/>
  <c r="N65" i="18"/>
  <c r="N66" i="18"/>
  <c r="N68" i="18"/>
  <c r="N69" i="18"/>
  <c r="N70" i="18"/>
  <c r="N71" i="18"/>
  <c r="N72" i="18"/>
  <c r="N73" i="18"/>
  <c r="N74" i="18"/>
  <c r="N55" i="18"/>
  <c r="N56" i="18"/>
  <c r="N57" i="18"/>
  <c r="N58" i="18"/>
  <c r="N59" i="18"/>
  <c r="N60" i="18"/>
  <c r="N61" i="18"/>
  <c r="N49" i="18"/>
  <c r="N50" i="18"/>
  <c r="N51" i="18"/>
  <c r="N52" i="18"/>
  <c r="N53" i="18"/>
  <c r="N54" i="18"/>
  <c r="N42" i="18" l="1"/>
  <c r="N43" i="18"/>
  <c r="N44" i="18"/>
  <c r="N45" i="18"/>
  <c r="N46" i="18"/>
  <c r="N47" i="18"/>
  <c r="N48" i="18"/>
  <c r="N20" i="18"/>
  <c r="N21" i="18"/>
  <c r="N22" i="18"/>
  <c r="N23" i="18"/>
  <c r="N24" i="18"/>
  <c r="N25" i="18"/>
  <c r="N26" i="18"/>
  <c r="N27" i="18"/>
  <c r="N28" i="18"/>
  <c r="N29" i="18"/>
  <c r="N30" i="18"/>
  <c r="N31" i="18"/>
  <c r="N32" i="18"/>
  <c r="N33" i="18"/>
  <c r="N34" i="18"/>
  <c r="N35" i="18"/>
  <c r="N36" i="18"/>
  <c r="N37" i="18"/>
  <c r="N38" i="18"/>
  <c r="N39" i="18"/>
  <c r="N40" i="18"/>
  <c r="N41" i="18"/>
  <c r="N12" i="18"/>
  <c r="N13" i="18"/>
  <c r="N14" i="18"/>
  <c r="N15" i="18"/>
  <c r="N16" i="18"/>
  <c r="N17" i="18"/>
  <c r="N18" i="18"/>
  <c r="N19" i="18"/>
  <c r="N1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8" authorId="0" shapeId="0" xr:uid="{6FCA24AB-8F0C-4447-A3B0-9E2F59F6CC93}">
      <text>
        <r>
          <rPr>
            <sz val="9"/>
            <color indexed="81"/>
            <rFont val="Tahoma"/>
            <family val="2"/>
          </rPr>
          <t xml:space="preserve">Dejar las observaciones frente al cumplimiento y efectividad de las tareas implementadas. 
</t>
        </r>
      </text>
    </comment>
    <comment ref="R8" authorId="1" shapeId="0" xr:uid="{7738DE97-19EC-4A20-8038-A14121B82863}">
      <text>
        <r>
          <rPr>
            <b/>
            <sz val="9"/>
            <color indexed="81"/>
            <rFont val="Tahoma"/>
            <family val="2"/>
          </rPr>
          <t xml:space="preserve">Fecha en que se cierra completamente el hallazgo
</t>
        </r>
      </text>
    </comment>
    <comment ref="S8" authorId="1" shapeId="0" xr:uid="{213496F4-D8BA-45A3-95F1-C9B72634E1CD}">
      <text>
        <r>
          <rPr>
            <b/>
            <sz val="9"/>
            <color indexed="81"/>
            <rFont val="Tahoma"/>
            <family val="2"/>
          </rPr>
          <t>Número de radicado con el cual la entidad realiza el cierre del hallazgo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Tatiana Martinez</author>
  </authors>
  <commentList>
    <comment ref="K281" authorId="0" shapeId="0" xr:uid="{EBD5B3BB-8842-47F7-AA74-4D637DA0EB6D}">
      <text>
        <r>
          <rPr>
            <b/>
            <sz val="11"/>
            <color indexed="81"/>
            <rFont val="Tahoma"/>
            <family val="2"/>
          </rPr>
          <t>Tatiana Martinez:</t>
        </r>
        <r>
          <rPr>
            <sz val="11"/>
            <color indexed="81"/>
            <rFont val="Tahoma"/>
            <family val="2"/>
          </rPr>
          <t xml:space="preserve">
Acta uno: febrero, marzo y abril debe hacerse en mayo
Acta dos: mayo, junio y julio debe hacerse en agosto
Acta tres: agosto, septiembre, octubre  debe hacerse en noviembre
Acta cuatro: noviembre, diciembre y enero debe hacerse en febrero</t>
        </r>
      </text>
    </comment>
  </commentList>
</comments>
</file>

<file path=xl/sharedStrings.xml><?xml version="1.0" encoding="utf-8"?>
<sst xmlns="http://schemas.openxmlformats.org/spreadsheetml/2006/main" count="8502" uniqueCount="3251">
  <si>
    <t>AVANCE DE LOS PLANES DE MEJORAMIENTO</t>
  </si>
  <si>
    <t>RESUMEN DE HALLAZGOS POR ENTE DE CONTROL</t>
  </si>
  <si>
    <t>RESUMEN DE HALLAZGOS POR DIRECCIÓN/OFICINA</t>
  </si>
  <si>
    <t>ENTE DE CONTROL</t>
  </si>
  <si>
    <t>TOTAL HALLAZGOS</t>
  </si>
  <si>
    <t>(Todas)</t>
  </si>
  <si>
    <t>AGN</t>
  </si>
  <si>
    <t>CGR</t>
  </si>
  <si>
    <t>DIRECCIÓN/OFICINA</t>
  </si>
  <si>
    <t>ITRC</t>
  </si>
  <si>
    <t>ADUANAS</t>
  </si>
  <si>
    <t>OCI</t>
  </si>
  <si>
    <t>CORPORATIVA</t>
  </si>
  <si>
    <t>Total</t>
  </si>
  <si>
    <t>FISCALIZACIÓN</t>
  </si>
  <si>
    <t>IMPUESTOS</t>
  </si>
  <si>
    <t>INNOVACIÓN Y TECNOLOGÍA</t>
  </si>
  <si>
    <t>JURÍDICA</t>
  </si>
  <si>
    <t>ESTRATÉGICA Y  DE ANALÍTICA</t>
  </si>
  <si>
    <t>TOTAL</t>
  </si>
  <si>
    <t xml:space="preserve">RESUMEN DE ACCIONES DE MEJORA POR ENTE DE CONTROL </t>
  </si>
  <si>
    <t>RESUMEN DE A CCIONES DE MEJORA POR DIRECCIÓN/OFICINA</t>
  </si>
  <si>
    <t>DIRECCIÓN/
OFICINA</t>
  </si>
  <si>
    <t xml:space="preserve"> TOTAL ACCIONES DE MEJORA</t>
  </si>
  <si>
    <t>TOTAL ACCIONES DE MEJORA</t>
  </si>
  <si>
    <t>RESUMEN DE ACTIVIDADES POR ENTE DE CONTROL</t>
  </si>
  <si>
    <t>RESUMEN DE ACTIVIDADES POR ESTADO</t>
  </si>
  <si>
    <t>TOTAL ACTIVIDADES</t>
  </si>
  <si>
    <t>ESTADO DE CUMPLIMIENTO</t>
  </si>
  <si>
    <t>TOTAL ESTADO DE CUMPLIMIENTO</t>
  </si>
  <si>
    <t>CUMPLIDA</t>
  </si>
  <si>
    <t>PROCESO</t>
  </si>
  <si>
    <t>INCUMPLIDA</t>
  </si>
  <si>
    <t>RESUMEN DE ACTIVIDADES POR ENTE DE CONTROL Y POR ESTADO</t>
  </si>
  <si>
    <t>Etiquetas de fila</t>
  </si>
  <si>
    <t>Cuenta de ESTADO DE CUMPLIMIENTO</t>
  </si>
  <si>
    <t>POR CombinadaS fila 842 y 843 ( CUENTA ESTADO EN BLANCO)</t>
  </si>
  <si>
    <t>(en blanco)</t>
  </si>
  <si>
    <t>Total general</t>
  </si>
  <si>
    <t xml:space="preserve"> INFORMACIÓN SOBRE LOS PLANES DE MEJORAMIENTO  </t>
  </si>
  <si>
    <t>Informe presentado a la Oficina de Control Interno</t>
  </si>
  <si>
    <t xml:space="preserve">Entidad:  UNIDAD ADMINISTRATIVA ESPECIAL DIRECCION DE IMPUESTOS Y ADUANAS NACIONALES - UAE DIAN </t>
  </si>
  <si>
    <t>NIT: 800197268-4</t>
  </si>
  <si>
    <t xml:space="preserve">Representante Legal: JAIRO ORLANDO VILLABONA ROBAYO </t>
  </si>
  <si>
    <t xml:space="preserve">Periodo evaluado: </t>
  </si>
  <si>
    <t>01/07/2023 al 29/02/2024</t>
  </si>
  <si>
    <t xml:space="preserve">Nombre y código de la Auditoría: </t>
  </si>
  <si>
    <t>Auditoría a los Mecanismos de Atención al Ciudadano - AMA2024-002</t>
  </si>
  <si>
    <t>Fecha de aprobación OCI:</t>
  </si>
  <si>
    <t>DIRECCIÓN</t>
  </si>
  <si>
    <t>AUDITORIA/
INSPECCIÓN</t>
  </si>
  <si>
    <t>CÓDIGO AUDITORÍA / N° DEL
 HALLAZGO</t>
  </si>
  <si>
    <t>DESCRIPCIÓN DEL HALLAZGO</t>
  </si>
  <si>
    <t>CAUSA  DEL HALLAZGO</t>
  </si>
  <si>
    <t>ACCIÓN DE MEJORA</t>
  </si>
  <si>
    <t>DESCRIPCIÓN DE ACTIVIDADES</t>
  </si>
  <si>
    <t>UNIDAD DE MEDIDA DE ACTIVIDADES</t>
  </si>
  <si>
    <t>CANTIDAD UNIDAD DE MEDIDA DE ACTIVIDADES</t>
  </si>
  <si>
    <t>FECHA INICIO ACTIVIDADES</t>
  </si>
  <si>
    <t>FECHA TERMINACIÓN ACTIVIDADES</t>
  </si>
  <si>
    <t>PLAZO EN SEMANAS ACTIVIDADES</t>
  </si>
  <si>
    <t>AVANCE FÍSICO EJECUCIÓN ACTIVIDADES</t>
  </si>
  <si>
    <t xml:space="preserve">ÁREA(S) RESPONSABLE(S) </t>
  </si>
  <si>
    <t>GESTION DE IMPUESTOS</t>
  </si>
  <si>
    <t>Auditoría a los Mecanismos de Atención al Ciudadano - AMA2024-002 Periodo 01/07/2023 al 29/02/2024</t>
  </si>
  <si>
    <t>AMA2024-002 
H1</t>
  </si>
  <si>
    <t>Debido a deficiencias en la aplicación de los controles para la actualización de los lineamientos establecidos en los procedimientos, cartillas, formatos, así como de la información dispuesta para la atención del ciudadano cliente y el insuficiente seguimiento de las publicaciones web de la Entidad.</t>
  </si>
  <si>
    <t>Reporte de las actualizaciones solicitadas y de la información actualizada</t>
  </si>
  <si>
    <t>Revisar y solicitar la actualización de la información de las páginas
web SUIT (Sistema Único de Información de Trámites) y el Portal Único
del Estado Colombiano GOV.CO, según su competencia.</t>
  </si>
  <si>
    <t>AMA2024-002 
H2</t>
  </si>
  <si>
    <t>Debido a deficiencias en la aplicación de los controles, seguimiento y monitoreo para el cumplimiento de los lineamientos establecidos en los procedimientos, cartillas y formatos; la información dispuesta para la atención del ciudadano cliente y las publicaciones web de la Entidad.</t>
  </si>
  <si>
    <t>Incorporar en el plan de autoevaluación la visita (virtual o presencial) para verificar el cumplimiento de la CT-CAC-0052 V4 “Agendamiento de Citas”.</t>
  </si>
  <si>
    <t>Sesiones de Sensibilización</t>
  </si>
  <si>
    <t>Requerimiento a la Subdirección de Soluciones y Desarrollo para aplicar la evaluación de experiencia de usuario, junto con los ajustes a los servicios de digiturno y el agendamiento.</t>
  </si>
  <si>
    <t>Solicitud a la Dirección de Gestión de Innovación y Tecnología</t>
  </si>
  <si>
    <t xml:space="preserve">Implementación de la solución tecnológica del proyecto </t>
  </si>
  <si>
    <t xml:space="preserve">Contrato Firmado </t>
  </si>
  <si>
    <t>Incorporar en el plan de autoevaluación la visita (virtual o presencial) para verificar el cumplimiento de los tiempos de espera</t>
  </si>
  <si>
    <t>AMA2024-002 
H3</t>
  </si>
  <si>
    <t>Debido a deficiencias en la aplicación de los controles, seguimiento y monitoreo por parte de la primera y segunda línea de defensa, en las publicaciones web de los documentos de consulta, tanto interna como externa.</t>
  </si>
  <si>
    <t>Presentar proyecto con las correcciones del Informe anual “Resultados Encuesta Nacional de Percepción de la Calidad General del Servicio DIAN 2023” Versión 1 enero de 2024</t>
  </si>
  <si>
    <t>Se acogerán las recomendaciones que suministra la Oficina de Control Interno y se ajustará el documento, se le remitirá a la Subdirección de soluciones y desarrollo para que lo públique en el portal correspondiente.</t>
  </si>
  <si>
    <t>Presentación proyecto corregido de los Resultados Encuesta Nacional de Percepción de la Calidad General del Servicio DIAN 2023” Versión 1 enero de 2024</t>
  </si>
  <si>
    <t>Presentar proyecto para actualizar la Política de Servicio publicada en la página de la DIAN</t>
  </si>
  <si>
    <t>Presentar proyecto para actualizar la Política de Servicio publicada en la página de la DIAN y remisión a la Subdirección de Soluciones y Desarrollo</t>
  </si>
  <si>
    <t>AMA2024-002 
H4</t>
  </si>
  <si>
    <t>Debido al incumplimiento o deficiencia en la aplicación de las normas, políticas o procedimientos de seguridad digital.</t>
  </si>
  <si>
    <t>AMA2024-002 
H5</t>
  </si>
  <si>
    <t>Debido a deficiencias en la aplicación de los controles, seguimiento y monitoreo por parte de la primera y segunda línea de defensa, en el registro de las operaciones realizadas por los usuarios en el Digiturno y en el reporte de resultados de la gestión frente a la atención al ciudadano.</t>
  </si>
  <si>
    <t>Definición de los requerimientos técnicos para ajustar el servicio de agendamiento, digiturno y evaluación de experiencia de usuario.</t>
  </si>
  <si>
    <t>Requerimiento técnico a la Subdirección de Soluciones y Desarrollo</t>
  </si>
  <si>
    <t>Auditoría a los Mecanismos de Atención al Ciudadano - AMA2024-002 Periodo 01/07/2023 al 29/02/2025</t>
  </si>
  <si>
    <t>AMA2024-002 
H6</t>
  </si>
  <si>
    <t>Debido a deficiencias en la aplicación de los controles, seguimiento y monitoreo por parte de la primera y segunda línea de defensa, en la aplicación de las normas, políticas o procedimientos de seguridad digital.</t>
  </si>
  <si>
    <t>Realizar control a la totalidad de políticas de control de contenido aplicadas en el proxy para la red gratuita Wifi con la que cuenta la entidad en los puntos de contacto denominada “Zona +Digital Mejor País”.</t>
  </si>
  <si>
    <t>Solicitar al proveedor realizar control a la totalidad de políticas de control de contenido aplicadas en el proxy para la red gratuita Wifi con la que cuenta la entidad en los puntos de contacto denominada “Zona +Digital Mejor País”.</t>
  </si>
  <si>
    <t xml:space="preserve">Reporte de filtros configurados en el proxy para la red gratuita WIFI. </t>
  </si>
  <si>
    <t>Corrección de los filtros de contenido exigidos en la resolución del  MINTIC 0003436 en todos los puntos de contacto</t>
  </si>
  <si>
    <t xml:space="preserve">Corrección de los filtros exigidos en la resolución del  MINTIC 0003436 en todos los puntos de contacto. 
Levantamiento de evidencia de los filtros configurados y pruebas de acceso en los puntos de contacto, con la verificación del cumplimiento de  los controles establecidos en el  MN-IIT-0072 “Manual de Políticas y Lineamientos de Seguridad de la Información”. </t>
  </si>
  <si>
    <t>Reporte de evidencias de acceso desde los puntos de contacto</t>
  </si>
  <si>
    <t>Acta suscrita donde se documente la revisión y el control definido.</t>
  </si>
  <si>
    <t xml:space="preserve">Incorporar en el plan de autoevaluación la visita para verificar el cumplimiento de normativa de la señaletica, constatando si ya fue colocada o que acciones fueron adelantadas con la dependencia correspondiente </t>
  </si>
  <si>
    <t>Informe de visita</t>
  </si>
  <si>
    <t xml:space="preserve">INFORME PLAN DE MEJORAMIENTO INSTITUCIONAL </t>
  </si>
  <si>
    <t>Fecha de corte cumplimiento CGR</t>
  </si>
  <si>
    <t>Representante Legal: LUIS CARLOS REYES HERNÁNDEZ</t>
  </si>
  <si>
    <t>Períodos que cubre: 2005 a 2021</t>
  </si>
  <si>
    <t>Entes de Control Externo y Oficina de Control Interno</t>
  </si>
  <si>
    <t>Fecha actualización CGR</t>
  </si>
  <si>
    <t>CÓDIGO DEL
 HALLAZGO</t>
  </si>
  <si>
    <t>% AVANCE DE EJECUCIÓN ACTIVIDADES</t>
  </si>
  <si>
    <t>Auditoria Financiera Independiente a la UAE Dirección de Impuestos y Aduanas Nacionales – DIAN, Vigencia 2020
H4</t>
  </si>
  <si>
    <t>19  03 004</t>
  </si>
  <si>
    <t>HALLAZGO No. 4. CONSTRUCCIÓN DE LA INFRAESTRUCTURA DEL LABORATORIO NACIONAL DE ADUANAS DE LA DIRECCIÓN DE IMPUESTOS Y ADUANAS NACIONALES.
“(…) incumplimiento por parte de los actores vinculados, de los términos pactados contractualmente y de las condiciones establecidas en los documentos de la licitación pública No. LP-00-005-2016 para el proceso de selección de la obra (…)
(…) el proyecto fue terminado en el año 2019, quince años después de su inicio que data del año 2004, (…) 
(…) se pagó un estudio patológico para establecer el estado del edificio frontal de laboratorio existente (construido en 2007), no empero haberse realizado actualización de los diseños que fue entregado en el año 2015 (…)
(…) pagar con cargo a recursos del presupuesto nacional, actividades para la limpieza de elementos deteriorados por el transcurso del tiempo y un estudio patológico, inobservando los principios de la administración pública, entre ellos el de eficiencia, eficacia y economía (…)
(…) se recibió la actividad y se validaron documentos para el pago, sin la verificación de que lo físicamente suministrado e instalado correspondiera a lo pactado contractualmente;(…)
(…) incumplimiento de la DIAN de las obligaciones de supervisión como entidad contratante (…)
(…) incumplimiento por parte del ejecutor de la obra de las
obligaciones contractuales pactadas en la cláusula numeral once18 del respectivo contrato y en el numeral 7.7 del pliego de condiciones19 y en consecuencia el desembolso de recursos públicos, por actividad que no corresponde a la cantidad pactada. (…)
(…) daño al patrimonio público en los términos establecidos en el artículo 6 de la Ley 610 de 2000 y una posible incidencia disciplinaria al tenor de las Leyes 734 de 2002 y 1474 de 2011(…)”</t>
  </si>
  <si>
    <t>“(…) debilidades en el seguimiento y control para la ejecución de la construcción del laboratorio, (…)
(…) debilidades en la gestión por parte de la DIAN, debido a que no fue ejecutado en el plazo establecido inicialmente, año 2009. (…)
(…) debilidades en los mecanismos de
seguimiento y control efectivo por parte de la interventoría, (…)”</t>
  </si>
  <si>
    <t>Realizar los controles de los contratos de obra que se deriven de una licitación pública y que cuente con Interventoria externa.</t>
  </si>
  <si>
    <t>Realizar revisión y control mensual de los informes de Supervisión, verificando el cumplimiento a la completitud de los requisitos y soportes.</t>
  </si>
  <si>
    <t>Informe mensual de verificación durante la ejecución del plazo contractual</t>
  </si>
  <si>
    <r>
      <rPr>
        <b/>
        <sz val="10"/>
        <rFont val="Arial"/>
        <family val="2"/>
      </rPr>
      <t>DGC</t>
    </r>
    <r>
      <rPr>
        <sz val="10"/>
        <rFont val="Arial"/>
        <family val="2"/>
      </rPr>
      <t xml:space="preserve">
NC - Subproceso de Recursos Administrativos
Dirección de Gestión Corporativa
Subdirección Administrativa
Coordinación de Infraestructura
ACTUALIZADO
30112021</t>
    </r>
  </si>
  <si>
    <t>Realizar revisión y control mensual de los informes de interventoria, verificando el cumplimiento a la completitud de los requisitos y soportes.</t>
  </si>
  <si>
    <t>Realizar visitas periódicas de obra y promover en coordinación con la interventoria, las acciones necesarias o alertas tempranas para mitigar posibles incumplimientos.</t>
  </si>
  <si>
    <t>Informe mensual de las visitas de obra, durante la vigencia de la ejecución de las obras.</t>
  </si>
  <si>
    <t>5 Aud Regular Vig 2008 Recaudadora
AEF - Seguimiento PM 2014</t>
  </si>
  <si>
    <t>16 03 002</t>
  </si>
  <si>
    <t>HALLAZGO 5. Expedientes: 9600055, 96000357, 96000342 y 20010131. Se recibió en septiembre de 2005 maquinaria en dación en pago por $680 millones y $185,4 millones, trasladados a Almagrario–Bosa, permaneciendo aun en esta a mayo 30 de 2009, evidenciando una gestión ineficaz y antieconómica, al no realizarse su disposición final. Se indica por la DIAN estos bienes fueron incluidos en la Licitación Pública LP-NC-005-2006, por “$679.900.000 y $184.390.000”, estando sobrevaluados repecto al estado de la maquinaria, de acuerdo al Peritaje Técnico su valor actual es de $7,2 y $10,4 millones, respectivamente, no realizando en su momento el avalúo para establecer el valor mínimo de venta de los bienes, segun lo establecido en el parágrafo del artículo 14 del Decreto 855/94.
Se recibió asi mismo en septiembre y noviembre de 2005, elementos de cacharrería en dación en pago por $88 millones y muebles y enseres por $6,7 millones, bienes que fueron trasladados a Almagrario–Bosa, permaneciendo a 30/05/09 aun en la almacenadora, sin que se evidencie gestión de la DIAN para su venta o destino final, toda vez que se trata de elementos nuevos.
Las situaciones anteriores generan desgaste económico y administrativo, en detrimento de las finanzas de la entidad, al incumplir la Orden Administrativa No 006 de Diciembre 31/04, numeral 7, “El proceso de comercialización  de los bienes se debe iniciar máximo dentro  de los (60) días hábiles siguientes al recibo del mismo”.</t>
  </si>
  <si>
    <t xml:space="preserve">Indebida aplicación de la Orden Administrativa No. 06 de 2004, numeral 7, y falta gestión frente a la comercialización y disposición de los bienes recibidos en dación en pago.  </t>
  </si>
  <si>
    <t>Disponer de los bienes muebles adjudicados a la Nación por  valor de $ 83.392.920, en custodia de la Dirección Seccional de Aduanas de Bogotá, a 30 de  noviembre de 2006.</t>
  </si>
  <si>
    <t>Realizar las actas de entrega de los bienes dispuestos de acuerdo a la modalidad de disposición aplicada.</t>
  </si>
  <si>
    <t>valor de los bienes dispuestos en el periodo / valor total de los bienes. Periodicidad Trimestral.</t>
  </si>
  <si>
    <r>
      <rPr>
        <b/>
        <sz val="10"/>
        <rFont val="Arial"/>
        <family val="2"/>
      </rPr>
      <t>DGC</t>
    </r>
    <r>
      <rPr>
        <sz val="10"/>
        <rFont val="Arial"/>
        <family val="2"/>
      </rPr>
      <t xml:space="preserve">
DS - Subproceso Operación Logística
Dirección Seccional de Aduanas de Bogotá
División Administrativa y Financiera
GIT de Operación Logística de la Dirección Seccional
NC - Subproceso Operación Logística
Dirección de Gestión Corportiva
Subdirección Logística
REFORMULADO
29052020
31102020
30112021</t>
    </r>
  </si>
  <si>
    <t xml:space="preserve">Disponer de los bienes muebles adjudicados a la Nación por valor de $295.073.969,00, en custodia de la Dirección Seccional de Aduanas de Bogotá. </t>
  </si>
  <si>
    <r>
      <rPr>
        <b/>
        <sz val="10"/>
        <color theme="1"/>
        <rFont val="Arial"/>
        <family val="2"/>
      </rPr>
      <t>DGC</t>
    </r>
    <r>
      <rPr>
        <sz val="10"/>
        <color theme="1"/>
        <rFont val="Arial"/>
        <family val="2"/>
      </rPr>
      <t xml:space="preserve">
DS - Subproceso Operación Logística
Dirección Seccional de Aduanas de Bogotá
División Administrativa y Financiera
GIT de Operación Logística de la Dirección Seccional
NC - Subproceso Operación Logística
Dirección de Gestión Corportiva
Subdirección Logística
REFORMULADO
24102022
</t>
    </r>
  </si>
  <si>
    <t>6 Aud Regular Vig 2008 Recaudadora
AEF - Seguimiento PM 2014</t>
  </si>
  <si>
    <t>Bodegaje Bienes Recibidos en Dación de Pago. Efectuada visita de inspección administrativa ocular a las bodegas Almagrario-Bosa donde la DIAN tiene mercancía en custodia, se estableció que a marzo/09 esta empresa le ha facturado a la Entidad por concepto de bodegaje la suma de $361.5 millones, que equivalen al 38% de los bienes recibidos en dación en pago, hecho que ocasiona gastos adicionales a la entidad en detrimento de sus finanzas, en la medida en que la DIAN no gestione el destino final de estos bienes ocasionando detrimento patrimonial en igual cuantía, lo anterior constituye un hallazgo con presunta incidencia fiscal.</t>
  </si>
  <si>
    <t xml:space="preserve">Indebida aplicación de la Orden Administrativa No. 06 de 2004, numeral 7, y falta gestión frente a la comercialización y disposición de los bienes recibidos en dación en pago. </t>
  </si>
  <si>
    <t>Disponer de los bienes muebles adjudicados a la Nación por valor de $481.033.006,82,en custodia de la dirección Seccional de Aduanas de Bogotá a diciembre 31 de 2009.</t>
  </si>
  <si>
    <r>
      <rPr>
        <b/>
        <sz val="12"/>
        <color rgb="FF000000"/>
        <rFont val="Arial"/>
        <family val="2"/>
      </rPr>
      <t xml:space="preserve">DGC
</t>
    </r>
    <r>
      <rPr>
        <sz val="12"/>
        <color rgb="FF000000"/>
        <rFont val="Arial"/>
        <family val="2"/>
      </rPr>
      <t>DS - Subproceso Operación Logística
Dirección Seccional de Aduanas de Bogotá
División Administrativa y Financiera
GIT de Operación Logística de la Dirección Seccional
NC - Subproceso Operación Logística
Dirección de Gestión Corportiva
Subdirección Logística
REFORMULADO
29052020
31102020
30112021
09122022</t>
    </r>
  </si>
  <si>
    <t>18 Aud Regular Vig 2009 Recaudadora
AEF - Seguimiento PM 2014</t>
  </si>
  <si>
    <t>19 03 001</t>
  </si>
  <si>
    <t>Comercialización de Bienes recibidos en Dación de Pago. La orden administrativa No. 6 de Diciembre 31 de 2004 en su numeral 7.1 señala que el proceso de comercialización de los bienes recibidos en Dación de Pago deberá iniciarse máximo dentro de los 60 días hábiles siguientes al recibo del mismo.  No obstante, se evidenció que para los bienes recibidos por parte de la entidad auditada bajo el concepto de Dación en Pago no se ha iniciado el proceso de comercialización, en el término establecido en la orden administrativa correspondiente.</t>
  </si>
  <si>
    <t>Debilidades en la gestión de los funcionarios y de las directivas en el Nivel Central de la Entidad.</t>
  </si>
  <si>
    <t>Disponer de los bienes muebles adjudicados a la Nación, asi:  DS de Aduanas de Bogotá $481.033.006,82, DS de Aduanas de Cali $39.366.210.11,  DS de Aduanas de Cúcuta $5.600.000, DS de Impuestos y Aduanas de manizales $27.391.441,  DS de Aduanas de Medellín $56.273.770 a diciembre 31 de 2009.</t>
  </si>
  <si>
    <r>
      <rPr>
        <b/>
        <sz val="12"/>
        <rFont val="Arial"/>
        <family val="2"/>
      </rPr>
      <t>DGC</t>
    </r>
    <r>
      <rPr>
        <sz val="12"/>
        <rFont val="Arial"/>
        <family val="2"/>
      </rPr>
      <t xml:space="preserve">
DS - Subproceso Operación Logística
Dirección Seccional de Aduanas de Bogotá
Dirección Seccional de Aduanas de Cali
Dirección Seccional de Impuestos y Aduanas de Cúcuta
Dirección Seccional de Impuestos y Aduanas de Manizales
Dirección Seccional de Aduanas de Medellín
División Administrativa y Financiera
GIT de Operación Logística 
NC - Subproceso Operación Logística
Dirección de Gestión Corportiva
Subdirección Logística
REFORMULADO
29052020
31102020
30112021
09122022</t>
    </r>
  </si>
  <si>
    <t>14 Aud DS ADUANAS, Ipiales, Cartagena, Cucuta, Bogotá, B/ventura, Cali, Urabá Vig P.Semestre 2015</t>
  </si>
  <si>
    <t>19 03 002</t>
  </si>
  <si>
    <t xml:space="preserve">Hallazgo No.14: Actas de destrucción de mercancías 1o semestre 2015
En la revisión efectuada a las actividades del Grupo de Comercialización, no se evidenciaron las correspondientes actas de destrucción de la vigencia auditada. No obstante, haberse definido su situación aproximadamente hace más de seis (6) meses. Por debilidades en la función de planeación, seguimiento y control del grupo, no se realizó oportunamente la gestión para su destrucción y baja del inventario, incurriendo en el pago adicional por el servicio de depósito o bodegaje.
</t>
  </si>
  <si>
    <t>Debilidades en la función de planeación, seguimiento y control de grupo</t>
  </si>
  <si>
    <t>Disponer de las Mercancias con situación jurídica definida por valor de $ 439.166.576, correspondiente a mercancias ingresadas antes del 31 de diciembre de 2015.</t>
  </si>
  <si>
    <t>Realizar Egresos de las mercancias registradas en el sistema ADA.</t>
  </si>
  <si>
    <t>Valor de la mercancía dispuesta en el periodo/valor total de las mercancias a disponer. Periodicidad Trimestral.</t>
  </si>
  <si>
    <r>
      <rPr>
        <b/>
        <sz val="12"/>
        <rFont val="Arial"/>
        <family val="2"/>
      </rPr>
      <t>DGC</t>
    </r>
    <r>
      <rPr>
        <sz val="12"/>
        <rFont val="Arial"/>
        <family val="2"/>
      </rPr>
      <t xml:space="preserve">
DS - Subproceso Operación Logística
GIT de Operación Logística 
Dirección Seccional de Aduanas de Cali
REFORMULADO 
29052020
30102020
30112021
09122022</t>
    </r>
  </si>
  <si>
    <t>5 Aud. Reg.  Función Recaudadora Vig. 2010
AEF - Seguimiento PM 2014</t>
  </si>
  <si>
    <t>19 05 100</t>
  </si>
  <si>
    <t>En los depósitos Almagrario y Almaviva se encuentran mercancías almacenadas con situación jurídica definida que tienen más de tres años de antigüedad cuyo valor aduanero asciende a la suma de $2.713,3 millones</t>
  </si>
  <si>
    <t>Demoras en la aprobación por parte del nivel central de los eventos de disposición de mercancías</t>
  </si>
  <si>
    <t xml:space="preserve">Disponer de las Mercancias con situación jurídica definida y registradas en el sistema ADA por valor de $ 2.589.186.195, con corte a diciembre 31 de 2016.
</t>
  </si>
  <si>
    <t>valor de la mercancía dispuesta en el periodo / valor total de las mercancias a disponer. Periodicidad Trimestral.</t>
  </si>
  <si>
    <r>
      <rPr>
        <b/>
        <sz val="12"/>
        <rFont val="Arial"/>
        <family val="2"/>
      </rPr>
      <t>DGC</t>
    </r>
    <r>
      <rPr>
        <sz val="12"/>
        <rFont val="Arial"/>
        <family val="2"/>
      </rPr>
      <t xml:space="preserve">
DS - Subproceso Operación Logística
GIT de Operación Logística 
Dirección Seccional de Aduanas de Cartagena
Área que apoya Subdirección Logística
REFORMULADO
29052020
31102020
30112021
09122022</t>
    </r>
  </si>
  <si>
    <t>1 Aud. Regular Vigencia 2010
(Recaudadora)
AEF - Seguimiento PM 2014</t>
  </si>
  <si>
    <t>14 04 004</t>
  </si>
  <si>
    <t xml:space="preserve">Hallazgo No. 1
En los archivos de la seccional no se encontraron reportes de evaluación del contrato que evidencien seguimiento a las observaciones formuladas por parte de la seccional de conformidad con el memorando 000655 de octubre 6 de 2009, como se observa en los formatos de evaluación bimestral en los cuales se consignan las observaciones de diferente naturaleza y que en el caso de las  facturas CU-0000916 de 08-07-2010, presenta dos descuentos por $ 168.228. 
Así mismo, no se encontraron  en la dirección seccional reportes de seguimiento y evaluación de la ejecución del contrato, que complementen las actividades de control y seguimiento  a la contratación de almacenamiento de mercancías. 
De otra parte, se  pudo determinar la existencia de vehículos en estado de abandono y alguna chatarra que por  su precaria condición actual  no representa un activo con posibilidades de comercialización y antes por el contrario le generan al estado unos costos de bodegaje que para el caso de Almaviva para la vigencia 2010 ascendió a $ 55.5 millones y Alpopular $ 132.04 millones y que en algunos casos datan desde el 2003.  Estos hechos adicionalmente al costo de almacenaje que representan generan un incumplimiento a los lineamientos del indicador de control de tiempos de almacenamientos (I.P.M.A) contemplados en el numeral 5.1  de la orden Administrativa 003 de 2001, que establece como referencia del indicador un término de (90) días como referencia para la permanencia de la mercancía en depósito.  
</t>
  </si>
  <si>
    <t>Deficiencias de control interno de gestión administrativa en la aplicación de normatividad y procedimientos internos.</t>
  </si>
  <si>
    <t>Realizar y remitir un informe de gestión adelantantada en calidad de supervisor de ejecución del contrato de almacenamiento, en donde se refleje cada una de las actuaciones realizadas y las evidencias frente a los hallazgos encontrados.</t>
  </si>
  <si>
    <t>Realizar y enviar informe de gestión a la supervision.</t>
  </si>
  <si>
    <t>Informes de supervisón</t>
  </si>
  <si>
    <r>
      <rPr>
        <b/>
        <sz val="12"/>
        <rFont val="Arial"/>
        <family val="2"/>
      </rPr>
      <t>DGC</t>
    </r>
    <r>
      <rPr>
        <sz val="12"/>
        <rFont val="Arial"/>
        <family val="2"/>
      </rPr>
      <t xml:space="preserve">
DS - Subproceso Operación Logística
División  Administrativa y financiera
GIT de Operación Logística de la Dirección Seccional de Cucúta 
ACTUALIZADO
30112021</t>
    </r>
  </si>
  <si>
    <t>Consolidar y verificar los informes de gestión presentados, y tramitar lo correspondiente de acuerdo con el resultado obtenido.</t>
  </si>
  <si>
    <t>Informes de resultados y observaciones</t>
  </si>
  <si>
    <r>
      <rPr>
        <b/>
        <sz val="12"/>
        <rFont val="Arial"/>
        <family val="2"/>
      </rPr>
      <t>DGC</t>
    </r>
    <r>
      <rPr>
        <sz val="12"/>
        <rFont val="Arial"/>
        <family val="2"/>
      </rPr>
      <t xml:space="preserve">
NC - Subproceso Operación Logística
Dirección de Gestión Corportiva
Subdirección Logística
Coordinación de Optimización de la Operación Logística
ACTUALIZADO
30112021
</t>
    </r>
  </si>
  <si>
    <t>Gestionar la disposición de           $ 8.902.914 de mercancías que a diciembre 31 de 2014, esta pendiente por disponer.</t>
  </si>
  <si>
    <t>Realizar egresos de la mercancía dispuesta, objeto del hallazgo en el aplicativo ADA.</t>
  </si>
  <si>
    <t>Valor de la mercancía egresada</t>
  </si>
  <si>
    <r>
      <rPr>
        <b/>
        <sz val="12"/>
        <rFont val="Arial"/>
        <family val="2"/>
      </rPr>
      <t>DGC</t>
    </r>
    <r>
      <rPr>
        <sz val="12"/>
        <rFont val="Arial"/>
        <family val="2"/>
      </rPr>
      <t xml:space="preserve">
DS - Subproceso Operación Logística
División Administrativa y Financiera
GIT de Operación Logística  de la Dirección Seccional de Cucúta
NC - Subproceso Operación Logística
Dirección de Gestión Corportiva
Subdirección Logística
Coordinacional de Gestión Social y Comercialización 
Coordinación de Destrucciones y Chatarrización
REFORMULADO
30092016
31092017
30032018
30032019
30042020
05052021
30112021
09122022</t>
    </r>
  </si>
  <si>
    <t>Revisar, actualizar y publicar los procedimientos relacionados con la disposición de mercancías.</t>
  </si>
  <si>
    <t>Ajustar los procedimientos relacionados con la disposición de mercancías a las necesidades actuales de la entidad.</t>
  </si>
  <si>
    <t>Procedimiento ajustado</t>
  </si>
  <si>
    <r>
      <rPr>
        <b/>
        <sz val="12"/>
        <rFont val="Arial"/>
        <family val="2"/>
      </rPr>
      <t>DGC</t>
    </r>
    <r>
      <rPr>
        <sz val="12"/>
        <rFont val="Arial"/>
        <family val="2"/>
      </rPr>
      <t xml:space="preserve">
NC - Subproceso Operación Logística
Dirección de Gestión Corportiva
Subdirección Logística
Dirección de Gestión Estrategica y Analítica
Subdirección de Procesos
REFORMULADO
30042020
ACTUALIZADO
30112021</t>
    </r>
  </si>
  <si>
    <t>11 Aud  Proceso Comercialización
Subproceso Control y Administración de Mercancías Aprehendidas, Decomisadas y Abandonadas a Favor de la Nación Vigencia 2018 - 2019 - a 30 de junio de 2020</t>
  </si>
  <si>
    <t>12  02  002</t>
  </si>
  <si>
    <r>
      <t xml:space="preserve">HALLAZGO No. 11. DISPOSICION DE MERCANCIAS: PERECEDEROS, EN ABANDONO Y OTROS 
</t>
    </r>
    <r>
      <rPr>
        <i/>
        <sz val="10"/>
        <rFont val="Arial"/>
        <family val="2"/>
      </rPr>
      <t>DS de Aduanas de Bogotá - DS de Aduanas de Cúcuta            
(…) las acciones ejecutadas por la DIAN no han sido efectivas para cumplir con la función de disposición de las mercancías aprehendidas, decomisadas o abandonadas a favor de la Nación.</t>
    </r>
  </si>
  <si>
    <t>(…) inobservancia de los principios de eficacia y celeridad, así como del incumplimiento del procedimiento de disposición de mercancías y la falta de control y seguimiento a través del sistema de información</t>
  </si>
  <si>
    <t>DS Cúcuta: Proceder con la Disposición de la Mercancía en Abondono (Bomba de agua según DIIAM 38071117605)</t>
  </si>
  <si>
    <t>1. Remitir a la Subdireción de Gestión Comercial  el proyecto de resolución de Disposición por la modalidad de Chatarrización.</t>
  </si>
  <si>
    <t>Oficio de remisión del proyecto resolución  a la Coordinación de Disposición de Mercancías.</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</si>
  <si>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Cúcuta
GIT de Operación Logística     
ACTUALIZADO
30112021</t>
    </r>
  </si>
  <si>
    <t xml:space="preserve">DS Cúcuta: Proceder con la Disposición 346 items de Mercancía consistente en Vehículos nuevos, usados, motocicletas nuevas y usadas, por valor de $2,166,171,383, </t>
  </si>
  <si>
    <t>Elaborar y remitir a la Subdirección de Gestión  Comercial los proyectos para la Disposición de Mercancías.</t>
  </si>
  <si>
    <t>Oficios o correos</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</si>
  <si>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Cúcuta
GIT de Operación Logística     
REFORMULADO
30112021
09122022</t>
    </r>
  </si>
  <si>
    <t>Disponer de las mercancías remitidas en los proyectos de disposisión   a la Subdirección de Gestión Comercial.</t>
  </si>
  <si>
    <t>Egresos de mercancías</t>
  </si>
  <si>
    <r>
      <rPr>
        <b/>
        <sz val="12"/>
        <rFont val="Arial"/>
        <family val="2"/>
      </rPr>
      <t>DGC</t>
    </r>
    <r>
      <rPr>
        <sz val="12"/>
        <rFont val="Arial"/>
        <family val="2"/>
      </rPr>
      <t xml:space="preserve">
NC - Subproceso Operación Logística
Dirección de Gestión Corportiva
Subdirección Logística
Coordinación de  Chatarrización y Destrucciones                            
Coordinación de Gestión Social y Comercialización
DS - Subproceso Operación Logística
Dirección Seccional de Aduanas de Cúcuta         
GIT de Operación Logística     
REFORMULADO
30112021
09122022</t>
    </r>
  </si>
  <si>
    <t xml:space="preserve">DS Cúcuta: Proceder con la Disposición de 144 items de Mercancía varias consistente en Hogar,Vestuario,Accesorios Personal; Industriales; Perecederos; Joyas; perecederos, artículos para deporte,etc, por valor de $894,025,751. </t>
  </si>
  <si>
    <t xml:space="preserve">Oficio o correo </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</si>
  <si>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Cúcuta
GIT de Operación Logística     
REFORMULADO
05052021
30112021
09122022</t>
    </r>
  </si>
  <si>
    <r>
      <rPr>
        <b/>
        <sz val="12"/>
        <rFont val="Arial"/>
        <family val="2"/>
      </rPr>
      <t>DGC</t>
    </r>
    <r>
      <rPr>
        <sz val="12"/>
        <rFont val="Arial"/>
        <family val="2"/>
      </rPr>
      <t xml:space="preserve">
NC - Subproceso Operación Logística
Dirección de Gestión Corportiva
Subdirección Logística
Coordinación de Gestión Social y Comercialización                                    
Coordinación de  Chatarrización y Destrucciones 
DS - Subproceso Operación Logística
Dirección Seccional de Aduanas de Cúcuta         
GIT de Operación Logística     
REFORMULADO
30112021
09122022</t>
    </r>
  </si>
  <si>
    <t>DS Bogotá: Adelantar las inspecciones de las mercancias que se encuentran en existencias por valor de $1.576.476.588</t>
  </si>
  <si>
    <t xml:space="preserve">Mercancia sin inspeccionar: Elaborar programación de inspección de mercancias clasificadas como perecederos correspondiente a 23 DIM por valor de $3.846.720,  48 DIM con situación jurídica definida en abandono por valor de $43.528.402 y 185 DIM en decomiso por valor de $1.529.101.466 con el fin de determinar la modalidad de disposición de las mercancias. </t>
  </si>
  <si>
    <t>Actas de Inspección y Oficios de remisión de los proyectos de disposición a la Coordinación de Disposición de Mercancías por valor de $1.576.476.588</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</si>
  <si>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Bogotá   
GIT de Operación Logística   
REFORMULADO
30112021  
09122022</t>
    </r>
  </si>
  <si>
    <t>DS Bogotá: Elaborar y remitir los proyectos de disposición de mercancías por valor de  $. 2.011.386.590</t>
  </si>
  <si>
    <t xml:space="preserve">Proyecto de Venta (Joyas): Remitir a la Coordinación de Disposición de Mercancías los proyectos de venta  4 DIM por valor de $7.834.734, 47 DIIAM por valor de $739.132.154  y 38 DIM por valor de $846.896.307 para ser incluidos en el contrato de venta con Intermediario Idoneo vigencia 2021.   Proyecto de Disposición (Vehiculos): Remitir a la Coordinación de Disposición de Mercancías los proyectos de donación 2 DIM por valor de $105.000.000.  Mercancias varias inspeccionadas (Joyas y Vehiculos): Elaborar los proyectos de Resolución de venta teniendo en cuenta las caracteristicas de las mercancias de 4 DIIAM por valor de $166.409.390 y remitir a la Coordinación de disposición de Mercancías para ser incluidos en el contrato de venta con Intermediario Idoneo vigencia 2021. </t>
  </si>
  <si>
    <t>Oficios de remisión de los proyectos de disposición a la Coordinación de Disposición de Mercancías por valor de $2.011.386.590</t>
  </si>
  <si>
    <r>
      <rPr>
        <b/>
        <sz val="12"/>
        <rFont val="Arial"/>
        <family val="2"/>
      </rPr>
      <t>DGC</t>
    </r>
    <r>
      <rPr>
        <sz val="12"/>
        <rFont val="Arial"/>
        <family val="2"/>
      </rPr>
      <t xml:space="preserve">
NC - Subproceso Operación Logística
Dirección de Gestión Corportiva
Subdirección Logística
Coordinación de Gestión Social y Comercialización                         
Coordinación de  Chatarrización y Destrucciones
DS - Subproceso Operación Logística
Dirección Seccional de Aduanas de Bogotá        
GIT de Operación Logística
REFORMULADO
30112021
09122022</t>
    </r>
  </si>
  <si>
    <t xml:space="preserve">Mercancias en proyecto de destrucción por valor de $146.114.005: Gestionar las Resoluciones de destrucción ordinaria que se encuentran en proyecto de 127 DIIAM y culminar con su disposición.  </t>
  </si>
  <si>
    <t>Actas de destrucción</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</si>
  <si>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Bogotá
GIT de Operación Logística
REFORMULADO
30112021</t>
    </r>
  </si>
  <si>
    <t>1  Aud  Proceso Comercialización
Subproceso Control y Administración de Mercancías Aprehendidas, Decomisadas y Abandonadas a Favor de la Nación Vigencia 2018 - 2019 - a 30 de junio de 2020</t>
  </si>
  <si>
    <t xml:space="preserve">19  03 003   </t>
  </si>
  <si>
    <t>HALLAZGO No. 1. MECANISMOS DE CONTROL A DISPOSICIÓN DE MERCANCÍAS ADA                                           DS Impuestos y Aduanas de Buenaventura “(…) existen mercancías sin disponer almacenadas en los depósitos (…), al no ser dispuestas pese a tener orden del fiscal o por haberse declarado el decomiso, o disposición de las Mercancías a favor de la Nación, (…)en promedio se tienen 618 días para realizar la disposición final de la mercancía (…)”</t>
  </si>
  <si>
    <t>Las situaciones expuestas obedecen a debilidades de control interno al no haber establecido en sus procedimientos el tiempo máximo para disponer de la mercancía, con el objetivo de garantizar la eficacia de las operaciones en el proceso de disposición de la mercancía ADA.</t>
  </si>
  <si>
    <t>Realizar seguimiento a las mercancias que cumplen con los requisitos para proceder a su disposicion</t>
  </si>
  <si>
    <t>Hacer seguimiento mensual a las mercancias que estan  para disposicion a través de un cuadro de control (Matriz MIC), de conformidad con la normatividad aduanera y los instructivos vigentes, generando alertas respecto de las actas de reparto.</t>
  </si>
  <si>
    <t>Informes de Seguimiento mensual a las existencias en Matriz de Informacion de Comercializacion MIC</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</si>
  <si>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Impuestos y Aduanas de Buenaventura  
GIT de Operación Logística
ACTUALIZADO
30112021</t>
    </r>
  </si>
  <si>
    <t>Disponer  de las  Mercancías ADA, a través de las diferentes modalidades  por valor de $11,116,440,798 que corresponden a 20 documentos de Ingreso (DIIM) relacionados en el Hallazgo por la CGR.</t>
  </si>
  <si>
    <t xml:space="preserve">Disponer  de las  Mercancías ADA, a través de las diferentes modalidades </t>
  </si>
  <si>
    <r>
      <rPr>
        <b/>
        <sz val="12"/>
        <rFont val="Arial"/>
        <family val="2"/>
      </rPr>
      <t>DGC</t>
    </r>
    <r>
      <rPr>
        <sz val="12"/>
        <rFont val="Arial"/>
        <family val="2"/>
      </rPr>
      <t xml:space="preserve">
NC - Subproceso Operación Logística 
Dirección de Gestión Corportiva
Subdirección Logística
Coordinación de Gestión Social y Comercialización                                 
Coordinación de  Chatarrización y Destrucciones 
DS - Subproceso Operación Logística
Dirección Seccional de Impuestos y Aduanas de de Buenaventura  
GIT de Operación Logística
ACTUALIZADO
30112021
09122022</t>
    </r>
  </si>
  <si>
    <t>Auditoría Financiera Independiente a la UAE Dirección de Impuestos y Aduanas Nacionales – DIAN, Vigencia 2021</t>
  </si>
  <si>
    <t>16 01 002</t>
  </si>
  <si>
    <t>HALLAZGO No. 1. BAJA DE ACTIVOS INTANGIBLES
A 31 de diciembre de 2021, el estado de situación financiera registra activos intangibles por $17.039.961.743 sin uso, que aún no han sido retirados del inventario y que se encuentran totalmente depreciados, generando que la información revelada a los diferentes usuarios no corresponda a la realidad de los hechos económicos y a registro de activos que no son potencial de servicio para la entidad</t>
  </si>
  <si>
    <t>“(…) inobservancia del Manual de Políticas contables de la Función
Pagadora. (…)”</t>
  </si>
  <si>
    <t>1. Egresar del sistema de Inventarios u Almacén SICOB los activos intangibles totalmente depreciados y en desuso</t>
  </si>
  <si>
    <t>1. Expedición del acto administrativo  que determine la baja de Activos de Intangibles.
2. Realizar el registro de Egreso de los Activos Intangibles en desuso en el SI SICOB.
3. Registro Contable en el SIIF Nación.
4. Verificación del Listado de Activos Intangibles, a fin de revisar que no existan intangibles totalmente amortizados en Servicio y se dé cumplimiento a la politica Contable de la entidad.</t>
  </si>
  <si>
    <t xml:space="preserve">1. Acto Administrativo.
2. Comprobante de Egreso - SICOB
3. Comprobante Contable - SIIF Nación.
4. Generación del Listado de Activos Intagibles registrados en el SI SICOB </t>
  </si>
  <si>
    <r>
      <rPr>
        <b/>
        <sz val="12"/>
        <rFont val="Arial"/>
        <family val="2"/>
      </rPr>
      <t>DGC</t>
    </r>
    <r>
      <rPr>
        <sz val="12"/>
        <rFont val="Arial"/>
        <family val="2"/>
      </rPr>
      <t xml:space="preserve">
NC - Subproceso de Recursos Administrativos
Dirección de Gestión Corporativa
Subdirección Administrativa
Coordinación de Servicios Generales
NC - Subproceso de Recursos Financieros
Dirección de Gestión Corporativa
Subdirección Financiera
Coordinación de Analisis y Gestión Contable
ELABORACIÓN
15062022</t>
    </r>
  </si>
  <si>
    <t>4 Aud Especial Vig 2005- Jun 2009
AEF - Seguimiento PM 2014</t>
  </si>
  <si>
    <t>22 02 001</t>
  </si>
  <si>
    <t>Hallazgo No. 4 Cumplimiento cronograma.
El desarrollo del Modelo Muisca programado inicialmente para terminar el 31 de diciembre de 2009, tuvo que ser reprogramado hasta el año 2012.</t>
  </si>
  <si>
    <t>Fallas de la planeación, falta de seguimiento, control y monitoreo a la ejecución del proyecto.</t>
  </si>
  <si>
    <t xml:space="preserve">Definir Estrategia de Digitalización del Proyecto de Desaduanamiento.
</t>
  </si>
  <si>
    <t>Estrategia de Digitalización</t>
  </si>
  <si>
    <t>Documento de Estrategia</t>
  </si>
  <si>
    <r>
      <rPr>
        <b/>
        <sz val="12"/>
        <rFont val="Arial"/>
        <family val="2"/>
      </rPr>
      <t>DGIT</t>
    </r>
    <r>
      <rPr>
        <sz val="12"/>
        <rFont val="Arial"/>
        <family val="2"/>
      </rPr>
      <t xml:space="preserve">
NC -  Subproceso Innovación y Tecnología
Dirección de Gestión de Innovación y Tecnología
Subdirección de Innovación y Proyectos
REFORMULADO
30092017
30092019
ACTUALIZADO
30112021</t>
    </r>
  </si>
  <si>
    <t xml:space="preserve">Priorizar y detallar requermimientos Funcionales tecnologicos necesario para la solucion tecnologica  del Proyecto de Desaduanamiento.
</t>
  </si>
  <si>
    <t>Requerimientos Funcionales</t>
  </si>
  <si>
    <t>Documento de requerimientos funcionales</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</si>
  <si>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Proceso Cumplimiento de Obligaciones Aduaneras y Cambiarias
Dirección de Gestión de Aduanas
Subdirección de Operación Aduanera
REFORMULADO
30092019
ACTUALIZADO
30112021</t>
    </r>
  </si>
  <si>
    <t xml:space="preserve">Desarrollar o adquirir la solucion tecnologica del Proyecto de Desaduanamiento.
</t>
  </si>
  <si>
    <t>1. Informe de avance del proceso de contratación.</t>
  </si>
  <si>
    <t>Informe de avance del proceso</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</si>
  <si>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20052022
</t>
    </r>
  </si>
  <si>
    <t>2. Plan de trabajo del desarrollo de la solución tecnológica.</t>
  </si>
  <si>
    <t>Plan de trabajo</t>
  </si>
  <si>
    <t>Desarrollar y poner en producción la solución tecnológica del proyecto de Desaduanamiento.</t>
  </si>
  <si>
    <t>1. Iniciar el desarrollo de la solución Tecnológica</t>
  </si>
  <si>
    <t>Seguimiento trimestral a la implementación de la solución Tecnológica</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</si>
  <si>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20052022</t>
    </r>
  </si>
  <si>
    <t>2. Puesta en producción de la solución tecnológica</t>
  </si>
  <si>
    <t>Puesta en producción</t>
  </si>
  <si>
    <t>PROYECTO CSNI - DIAN . Entregado a la DIAN por el Minhacienda según oficio 2-2014-004964 del 11/02/2014
AEF - Seguimiento PM 2014</t>
  </si>
  <si>
    <t>22 02 100</t>
  </si>
  <si>
    <t>El cronograma estimado de disposición de nuevos servicios informáticos electrónicos Proyecto Expansión MUISCA 2010 - 2012  no presenta avance para los servicios de Administración de Muestras, Zonas Francas, Administración de Bienes Aprehendidos-Decomisados-Abandonados, Facilidades de Pago, Intervención en Procesos Especiales y Representación Externa.</t>
  </si>
  <si>
    <t>Debilidades en la planeación, seguimiento, control y monitoreo a la ejecución del Proyecto.</t>
  </si>
  <si>
    <r>
      <t xml:space="preserve">1. Aplicar lo definido en el Procedimiento PR-SI-0002_Gestión de Solicitudes para la Creación o Ajuste de Sistemas de Información,   para la puesta en producción del Proyecto </t>
    </r>
    <r>
      <rPr>
        <u/>
        <sz val="12"/>
        <rFont val="Arial"/>
        <family val="2"/>
      </rPr>
      <t>Núcleo Básico - Fase I - Proyecto de Zonas Francas</t>
    </r>
    <r>
      <rPr>
        <sz val="12"/>
        <rFont val="Arial"/>
        <family val="2"/>
      </rPr>
      <t xml:space="preserve">, que integra la culminación de los Proyectos inicialmente conceptualizados para la Expansión MUISCA 2010 - 2012. 
</t>
    </r>
    <r>
      <rPr>
        <u/>
        <sz val="12"/>
        <rFont val="Arial"/>
        <family val="2"/>
      </rPr>
      <t>NOTA:</t>
    </r>
    <r>
      <rPr>
        <sz val="12"/>
        <rFont val="Arial"/>
        <family val="2"/>
      </rPr>
      <t xml:space="preserve">
LA PRESENTE PROPUESTA ESTÁ  SUPEDITADA A CAMBIOS, POR  LOS NUEVOS LINEAMIENTOS QUE DETERMINE LA DIRECCIÓN GENERAL SOBRE EL  PROYECTO DEL </t>
    </r>
    <r>
      <rPr>
        <u/>
        <sz val="12"/>
        <rFont val="Arial"/>
        <family val="2"/>
      </rPr>
      <t>NUCLEO BÁSICO - FASE I  - ZONAS FRANCAS</t>
    </r>
    <r>
      <rPr>
        <sz val="12"/>
        <rFont val="Arial"/>
        <family val="2"/>
      </rPr>
      <t>.</t>
    </r>
  </si>
  <si>
    <r>
      <t xml:space="preserve">1. Realizar el análisis y diseño para la puesta en producción del Proyecto  </t>
    </r>
    <r>
      <rPr>
        <u/>
        <sz val="12"/>
        <rFont val="Arial"/>
        <family val="2"/>
      </rPr>
      <t>Núcleo Básico - Fase I - Proyecto de Zonas Francas</t>
    </r>
    <r>
      <rPr>
        <sz val="12"/>
        <rFont val="Arial"/>
        <family val="2"/>
      </rPr>
      <t>, debidamente  formalizados en los Formatos de Modelo de Diseño -  FT-SI-2003, Diseño de Base de Datos - FT-SI-2004 y Diseño de Interfaz de Usuario - FT-SI-2005.</t>
    </r>
  </si>
  <si>
    <t>a. (01) un Formato de  Modelo de Diseño -  FT-SI-2003
b. (01) un Formato de Diseño de Base de Datos - FT-SI-2004
c. (01) un Formato de Diseño de Interfaz de Usuario - FT-SI-2005</t>
  </si>
  <si>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ACTUALIZADO
30112021</t>
    </r>
  </si>
  <si>
    <r>
      <t xml:space="preserve">2. Realizar la codificación para la puesta en producción del Proyecto  </t>
    </r>
    <r>
      <rPr>
        <u/>
        <sz val="12"/>
        <rFont val="Arial"/>
        <family val="2"/>
      </rPr>
      <t>Núcleo Básico - Fase I - Proyecto de Zonas Francas</t>
    </r>
    <r>
      <rPr>
        <sz val="12"/>
        <rFont val="Arial"/>
        <family val="2"/>
      </rPr>
      <t>, debidamente  formalizados en el  Formato  Información de Versión 300001 -  FT-SI-2180 .</t>
    </r>
  </si>
  <si>
    <t xml:space="preserve">a. (01) un de Formato Información de Versión 300001 -  FT-SI-2180 </t>
  </si>
  <si>
    <r>
      <t xml:space="preserve">3. 1. Ejecutar  las pruebas funcionales y realizar el despliegue  en producción del Proyecto </t>
    </r>
    <r>
      <rPr>
        <u/>
        <sz val="12"/>
        <rFont val="Arial"/>
        <family val="2"/>
      </rPr>
      <t>Núcleo Básico - Fase I - Proyecto de Zonas Francas</t>
    </r>
    <r>
      <rPr>
        <sz val="12"/>
        <rFont val="Arial"/>
        <family val="2"/>
      </rPr>
      <t>, debidamente  formalizados en el  Formato  Aceptación de Pruebas Funcionales y Salida a Producción  - FT-SI-1851 y autorizado mediante Acta de Comité de Gestión de  Cambios de Tecnología.</t>
    </r>
  </si>
  <si>
    <t>a. (01) un Formato  de Aceptación de Pruebas Funcionales y Salida a Producción  - FT-SI-1851
b. (01) un Acta de Comité de Gestión de  Cambios de Tecnología del  Software instalado y en Producción.</t>
  </si>
  <si>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ACTUALIZADO
30112021</t>
    </r>
  </si>
  <si>
    <t>Priorizar y detallar requerimientos funcionales tecnológicos necesario para la solución tecnológica para el proceso de Comercialización.</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</si>
  <si>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ACTUALIZADO
30112021</t>
    </r>
  </si>
  <si>
    <t>Desarrollar o adquirir la solución tecnológica  para el proceso de Comercialización.</t>
  </si>
  <si>
    <t>Adelantar el proceso de
contratación de la
solución tecnológica.</t>
  </si>
  <si>
    <t>Contrato firmado</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</si>
  <si>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30112021
20052022
09122022</t>
    </r>
  </si>
  <si>
    <t>Inicio de la
implementación de la
solución tecnológica del
Proyecto.</t>
  </si>
  <si>
    <t>Plan de trabajo de
implementación de la solución
tecnológica.</t>
  </si>
  <si>
    <t>Seguimiento trimestral al plan
de trabajo</t>
  </si>
  <si>
    <t>Implantación de la
solución tecnológica</t>
  </si>
  <si>
    <t>Puesta en producción de la
solución</t>
  </si>
  <si>
    <r>
      <t xml:space="preserve">1. Aplicar lo definido en el Procedimiento PR-SI-0002_Gestión de Solicitudes para la Creación o Ajuste de Sistemas de Información,   para la puesta en producción del Proyecto </t>
    </r>
    <r>
      <rPr>
        <u/>
        <sz val="12"/>
        <rFont val="Arial"/>
        <family val="2"/>
      </rPr>
      <t>Representación Externa</t>
    </r>
    <r>
      <rPr>
        <sz val="12"/>
        <rFont val="Arial"/>
        <family val="2"/>
      </rPr>
      <t xml:space="preserve">, que integra la culminación de los Proyectos inicialmente conceptualizados para la Expansión MUISCA 2010 - 2012. 
</t>
    </r>
  </si>
  <si>
    <r>
      <t xml:space="preserve">1. Realizar el análisis y diseño para la puesta en producción del Proyecto </t>
    </r>
    <r>
      <rPr>
        <u/>
        <sz val="12"/>
        <rFont val="Arial"/>
        <family val="2"/>
      </rPr>
      <t>Representación Externa</t>
    </r>
    <r>
      <rPr>
        <sz val="12"/>
        <rFont val="Arial"/>
        <family val="2"/>
      </rPr>
      <t>, debidamente  formalizados en los Formatos de Modelo de Diseño -  FT-SI-2003, Diseño de Base de Datos - FT-SI-2004 y Diseño de Interfaz de Usuario - FT-SI-2005.</t>
    </r>
  </si>
  <si>
    <t>a. (01) un Formato Modelo de Diseño - FT-SI-2003
b. (01) un Formato Diseño de Base de Datos - FT-SI-2004
c. (01) un Formato Diseño de Interfaz de Usuario - FT-SI-2005</t>
  </si>
  <si>
    <r>
      <rPr>
        <b/>
        <sz val="12"/>
        <rFont val="Arial"/>
        <family val="2"/>
      </rPr>
      <t>DGIT</t>
    </r>
    <r>
      <rPr>
        <sz val="12"/>
        <rFont val="Arial"/>
        <family val="2"/>
      </rPr>
      <t xml:space="preserve">
NC - Subproceso Innovación y Tecnología
Dirección de Gestión de Innovación y Tecnología
Subdirección de Soluciones y Desarrollo
NC - Subproceso Gestión Jurídica
Dirección de Gestión Jurídica
Subdirección de Representación Externa
REFORMULADO
30092017
ACTUALIZADO
30112021</t>
    </r>
  </si>
  <si>
    <r>
      <t xml:space="preserve">3. 1. Ejecutar  las pruebas funcionales y realizar el despliegue  en producción del Proyecto </t>
    </r>
    <r>
      <rPr>
        <u/>
        <sz val="12"/>
        <rFont val="Arial"/>
        <family val="2"/>
      </rPr>
      <t xml:space="preserve"> Representación Externa</t>
    </r>
    <r>
      <rPr>
        <sz val="12"/>
        <rFont val="Arial"/>
        <family val="2"/>
      </rPr>
      <t>, debidamente  formalizados en el  Formato  Aceptación de Pruebas Funcionales y Salida a Producción  - FT-SI-1851 y autorizado mediante Acta de Comité de Gestión de  Cambios de Tecnología.</t>
    </r>
  </si>
  <si>
    <t xml:space="preserve">
a. (01) un Formato  de Aceptación de Pruebas Funcionales y Salida a Producción  - FT-SI-1851
b. (01) un Acta de Comité de Gestión de  Cambios de Tecnología del Software instalado y en Producción.</t>
  </si>
  <si>
    <t>2 Aud Funcion pagadora Vig  2014</t>
  </si>
  <si>
    <t>14  04 004</t>
  </si>
  <si>
    <t>Hallazgo No. 2 Planeación Contrato Fábrica de Software Externa (D)
Se evidenció que de la veinticuatro (24) soluciones informáticas definidas por la DIAN a implementar según los pliegos de condiciones, quince (15) de dichas soluciones se encuentran en la fase de elaboración que incluye únicamente el levantamiento de requerimientos de alto nivel representados en documentos (artefactos) y no software en producción al usuario final con sus fases de estabilización y garantía. También se observa que las soluciones informáticas que llegarán a la fase construcción (nueve -9), todos los casos de uso levantados no serán implementados en producción ya que la entidad definió que únicamente los casos de uso de urgencia y relevancia llegarán a dicha fase.
Adicionalmente se observó que de los veintiocho (28) servicios o trámites que se debían actualizar, complementar o mantener, a la fecha se han efectuado seis (6) que representan el 21.4% del total. 
Las anteriores situaciones se presentan por debilidades en la planeación contractual, ya que se definió que las soluciones informáticas a implementar se entregarían por fases y se facturaría por horas debidamente prestadas y no por producto terminado o software en producción al usuario final, pese a los recursos invertidos en cuantía de $14.894 millones incluida reserva para el año 2015 en $1.257 millones.</t>
  </si>
  <si>
    <t>Deficiencias en la puesta en producción de las veinticuatro (24) soluciones informáticas a implementar definidas en los pliegos de condiciones y a los cuales se acogió el contratista.
Deficiencia en la actividad de supervisión contractual y de control.</t>
  </si>
  <si>
    <t>Enviar por parte del Supervisor del Contrato DIAN - INDRA de la Subdirección de Gestión de Tecnología de Información y Telecomunicaciones a cada uno de las Áreas Usuarias,    la documentación con la información y el estado final de cada uno de sus Proyectos   de acuerdo a sus competencias de Negocios, con el fin de determinar la correspondiente puesta en producción de los Sistemas de Información.</t>
  </si>
  <si>
    <t>1.1. Remitir al Subdirector de Gestión de Recaudo y Cobranzas, los documentos con la información del Levantamiento de Requerimientos, que están relacionados con el Proyecto de Cartera.
1.2. Remitir al  Subdirector de Gestión de Comercio Exterior,  los documentos con la información del Levantamiento de Requerimientos, que están  relacionados con los Proyectos de Zonas Francas y el de  Tráfico Postal.
1.3. Remitir al Subdirector de Gestión Técnica Aduanera, los documentos con la información del Desarrollo, que están relacionados con el Proyecto de Laboratorio de Aduanas.
1.4. Remitir al Subdirector de Gestión de Registro Aduanero, los documentos con la información de Desarrollo, que están relacionados con el Proyecto de SEIEX (Sistemas Especiales de Importación - Exportación).
1.5. Remitir al Director de Gestión Jurídica, los documentos con la información del Levantamiento de Requerimientos, que están relacionados con el Proyecto de Jurídica.
1.6. Remitir al Subdirector de Gestión de Representación Externa, los documentos con la información en lo que le corresponde al  Levantamiento de Requerimientos del Proyecto de  Jurídica y al Desarrollo del Proyecto de Representación Externa.
1.7. Remitir al Subdirector de Gestión de Recursos Jurídicos los documentos con la información en lo que le corresponde al  Levantamiento de Requerimientos del Proyecto de  Jurídica  y al Desarrollo del Proyecto de Recursos Jurídicos.
1.8. Remitir al  Subdirector de Gestión de Normativa y Doctrina, los documentos con la información en lo que le corresponde al  Levantamiento de Requerimientos del Proyecto de  Jurídica  y al Desarrollo del Proyecto de Normativa Doctrina.
1.9. Remitir al Subdirector de Gestión de Procesos y Competencias Laborales, los documentos con la información del Levantamiento de Requerimientos, que están relacionados con el   Proyecto de Calidad.
1.10. Remitir al Subdirector de Gestión de Fiscalización Tributaria, los documentos con la información del Levantamiento de Requerimientos, que están relacionados con los Proyectos de Anotaciones Fiscales Fase II, el de Factura Electrónica y el de Proveedores Fase II; y los documentos con la información del Desarrollo, que están relacionados con los Proyectos de Anotaciones Fiscales Fase I, el de Factura Electrónica y el de Proveedores Fase I.
1.11. Remitir al Coordinador RILO y Auditoría de Denuncias, los documentos con la información del Desarrollo, que están relacionado con el Proyecto de Denuncias de Fiscalización.
1.12. Remitir al Subdirector de Gestión de Asistencia al Cliente, los documentos con la información del Desarrollo, que están relacionados con el Proyecto Numeración de Facturación.
1.13. Remitir al Subdirector de Gestión de Recursos Físicos, los documentos con la información del Levantamiento de Requerimientos, que están relacionados con los Proyectos de Infraestructura, el de Inventarios Fase I, y el de Inventarios Fase II; los documentos con la información del Desarrollo y Puesta en Producción, que está relacionado con el Proyecto de Inventarios Fase I; y los documentos con la información del Desarrollo que está relacionado con el Proyecto de Contratación.
1.14. Remitir al Subdirector de Gestión Comercial, los documentos con la información del Levantamiento de Requerimientos  relacionados con el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
1.15. Remitir al Subdirector de Gestión de Análisis Operacional, los documentos con la información del Levantamiento de Requerimientos, que están relacionados con el Proyecto de Planeación.</t>
  </si>
  <si>
    <t>Documentos</t>
  </si>
  <si>
    <r>
      <rPr>
        <b/>
        <sz val="12"/>
        <rFont val="Arial"/>
        <family val="2"/>
      </rPr>
      <t xml:space="preserve">DGIT
</t>
    </r>
    <r>
      <rPr>
        <sz val="12"/>
        <rFont val="Arial"/>
        <family val="2"/>
      </rPr>
      <t xml:space="preserve">NC - Subproceso Innovación y Tecnología
Dirección de Gestión de Innovación y Tecnología
Subdirección de Soluciones y Desarrollo
REFORMULADO
30042016
ACTUALIZADO
30112021
</t>
    </r>
  </si>
  <si>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</si>
  <si>
    <t xml:space="preserve">Presentar  ante el Centro de Despacho  por  parte del Área Usuaria,  el requerimiento del Proyecto correspondiente a su negocio y determinar la prioridad  para la puesta en producción del mismo; proyectos que se relacionan de la siguiente manera:
1.1. Subdirector de Gestión de Recaudo y Cobranzas - Proyecto de Cartera.
1.2. Subdirector de Gestión de Comercio Exterior - Proyectos de Zonas Francas y el de  Tráfico Postal.
1.3. Subdirector de Gestión Técnica Aduanera - Proyecto de Laboratorio de Aduanas.
1.4. Subdirector de Gestión de Representación Externa -  Proyecto de  Jurídica/Representación Externa.
1.5. Subdirector de Gestión de Recursos Jurídicos -  Proyecto de  Jurídica/Recursos Jurídicos.
1.6. Subdirector de Gestión de Normativa y Doctrina -  Proyecto de  Jurídica/ Normativa y Doctrina.
1.7. Subdirector de Gestión de Fiscalización Tributaria - Proyectos de Anotaciones Fiscales Fase I,  Anotaciones Fiscales Fase II, de Factura Electrónica,  de Proveedores Fase I y el de Proveedores Fase II.
1.8. Coordinador RILO y Auditoría de Denuncias - Proyecto de Denuncias de Fiscalización.
1.9. Subdirector de Gestión de Asistencia al Cliente - Proyecto Numeración de Facturación.
1.10. Subdirector de Gestión de Recursos Físicos - Proyectos de Infraestructura,  de Inventarios Fase I y el de Inventarios Fase II.
1.11. Subdirector de Gestión Comercial -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
1.12. Subdirector de Gestión de Análisis Operacional - Proyecto de Planeación.
</t>
  </si>
  <si>
    <r>
      <t xml:space="preserve">Actas de Centro de Despacho con el registro de  los requerimientos aprobados,     para  la </t>
    </r>
    <r>
      <rPr>
        <u/>
        <sz val="12"/>
        <rFont val="Arial"/>
        <family val="2"/>
      </rPr>
      <t>puesta en producción por cada uno de los  Sistemas de Información</t>
    </r>
    <r>
      <rPr>
        <sz val="12"/>
        <rFont val="Arial"/>
        <family val="2"/>
      </rPr>
      <t>,  presentados por las  respectivas Áreas Usuarias de Negocio.</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</si>
  <si>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30042016
ACTUALIZADO
30112021</t>
    </r>
  </si>
  <si>
    <t>2. Realizar el análisis correspondiente a la valoración de las Especificaciones Funcionales presentadas incialmente y como resultado del mismo, elaborar el correspondiente cronograma de actividades para  la puesta en producción de  cada uno de los Sistemas de Información requeridos por las siguientes Áreas Usuarias:  Subdirección  de Gestión de Recaudo y Cobranzas,  Subdirector de Gestión de Comercio Exterior , Subdirección de Gestión de Representación Externa, Subdirección de Gestión de Fiscalización Tributaria, Coordinación RILO y Auditoría de Denuncias, Subdirección de Gestión de Recursos Físicos, Subdirección de Gestión Comercial y la Subdirección de Gestión de Análisis Operacional;  en el Marco del Subproceso "Construcción de Sistemas de Información"  del Proceso "Servicios Informáticos"  y acorde con los siguientes Procedimientos :
15. PR-SI-0148_Análisis de Requerimientos de los Sistemas de Información.
EXCEPTO LOS SIGUIENTES PROYECTOS : 
LABORATORIO DE ADUANAS -  Se encuentra en Producción
SEIEX - SISTEMAS ESPECIALES DE IMPORTACIÓN  - EXPORTACIÓN - Informan de la No continuidad 
RECURSOS JURÍDICOS - Informan  de la No continuidad 
NORMATIVA Y DOCTRINA - Informan de la No continuidad 
CALIDAD - Informan de la No continuidad 
FACTURA ELECTRÓNICA - Se encuentra en Producción
NUMERACIÓN DE FACTURACIÓN - Se encuentra en Producción</t>
  </si>
  <si>
    <t>1. Elaboración y aprobación de Cronograma de Actividades elaborado y formallizado  para la puesta en producción de los  siguientes Proyectos: 
1. Cartera
2. Núcleo Básico - Fase I - Sistema de Información de  Zonas Francas
2.1. Núcleo Básico - Fase I - Sistema de Información de  Tráfico Postal
3.  Núcleo Básico - Fase I - Sistema de Información deTráfico Postal. Jurídica/Representación Externa
4. Anotaciones Fiscales Fase I
4.1. Anotaciones Fiscales Fase II
4.2. Proveedores Fase I
4.3. Proveedores Fase II
5. Denuncias de Fiscalización
6. Infraestructura
6.1. Inventarios Fase I 
6.2 . Inventarios Fase II
7.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
8. Planeación
1. (14) catorce Cronogramas de Actividades, de acuerdo con cada procedimiento  para la construcción de los sistemas de información.</t>
  </si>
  <si>
    <t>3. Realizar el levantamiento de requerimientos funcionales para la puesta en producción del Proyecto depuesta en producción del   Núcleo Básico - Fase I - Proyectos de Zonas Francas y el de Tráfico Postal, debidamente  formalizados en los Formatos de Especificación Funcional Detallada -  FT-SI-2007  y Casos de Uso -  FT-SI-2009.</t>
  </si>
  <si>
    <t>1. Generación de (02) dos formatos debidamente formalizados para la puesta en producción del Proyecto de Núcleo Básico - Fase I - Proyectos de Zonas Francas y el de Tráfico Postal:
1. (02) dos Formato de Especificación Funcional Detallada -  FT-SI-2007 
2.(02) dos Formato de Casos de Uso -  FT-SI-2009</t>
  </si>
  <si>
    <r>
      <rPr>
        <sz val="12"/>
        <color rgb="FF000000"/>
        <rFont val="Arial"/>
        <family val="2"/>
      </rPr>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r>
    <r>
      <rPr>
        <u/>
        <sz val="12"/>
        <color rgb="FF000000"/>
        <rFont val="Arial"/>
        <family val="2"/>
      </rPr>
      <t xml:space="preserve">NOTA:
</t>
    </r>
    <r>
      <rPr>
        <sz val="12"/>
        <color rgb="FF000000"/>
        <rFont val="Arial"/>
        <family val="2"/>
      </rPr>
      <t xml:space="preserve">
LA PRESENTE PROPUESTA ESTÁ  SUPEDITADA A CAMBIOS, POR  LOS NUEVOS LINEAMIENTOS QUE DETERMINE LA DIRECCIÓN GENERAL SOBRE LOS PROYECTOS DEL  </t>
    </r>
    <r>
      <rPr>
        <u/>
        <sz val="12"/>
        <color rgb="FF000000"/>
        <rFont val="Arial"/>
        <family val="2"/>
      </rPr>
      <t>NUCLEO BÁSICO - FASE I  - ZONAS FRANCAS</t>
    </r>
    <r>
      <rPr>
        <sz val="12"/>
        <color rgb="FF000000"/>
        <rFont val="Arial"/>
        <family val="2"/>
      </rPr>
      <t xml:space="preserve"> Y EL DE </t>
    </r>
    <r>
      <rPr>
        <u/>
        <sz val="12"/>
        <color rgb="FF000000"/>
        <rFont val="Arial"/>
        <family val="2"/>
      </rPr>
      <t>TRÁFICO POSTAL</t>
    </r>
    <r>
      <rPr>
        <sz val="12"/>
        <color rgb="FF000000"/>
        <rFont val="Arial"/>
        <family val="2"/>
      </rPr>
      <t>.</t>
    </r>
  </si>
  <si>
    <r>
      <t xml:space="preserve">4. Realizar el análisis y diseño para la puesta en producción del Proyecto  </t>
    </r>
    <r>
      <rPr>
        <u/>
        <sz val="12"/>
        <rFont val="Arial"/>
        <family val="2"/>
      </rPr>
      <t xml:space="preserve"> Núcleo Básico - Fase I - Proyecto de Zonas Francas </t>
    </r>
    <r>
      <rPr>
        <sz val="12"/>
        <rFont val="Arial"/>
        <family val="2"/>
      </rPr>
      <t>, debidamente  formalizados en los Formatos de Modelo de Diseño -  FT-SI-2003, Diseño de Base de Datos - FT-SI-2004 y Diseño de Interfaz de Usuario - FT-SI-2005.</t>
    </r>
  </si>
  <si>
    <t>a. (01) Un Formato de  Modelo de Diseño -  FT-SI-2003
b. ((01) Un Formato de Diseño de Base de Datos - FT-SI-2004
c. (01) Un Formato de Diseño de Interfaz de Usuario - FT-SI-2005</t>
  </si>
  <si>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30092018
30042020
ACTUALIZADO
30112021</t>
    </r>
  </si>
  <si>
    <r>
      <t xml:space="preserve">5. Realizar la codificación para la puesta en producción del Proyecto  </t>
    </r>
    <r>
      <rPr>
        <u/>
        <sz val="12"/>
        <rFont val="Arial"/>
        <family val="2"/>
      </rPr>
      <t xml:space="preserve"> Núcleo Básico - Fase I - Proyecto de Zonas Francasl</t>
    </r>
    <r>
      <rPr>
        <sz val="12"/>
        <rFont val="Arial"/>
        <family val="2"/>
      </rPr>
      <t>, debidamente  formalizados en el  Formato  Información de Versión 300001 -  FT-SI-2180 .</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</si>
  <si>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30092018
ACTUALIZADO
30112021</t>
    </r>
  </si>
  <si>
    <r>
      <t xml:space="preserve">6. Ejecutar  las pruebas funcionales y realizar el despliegue  en producción del Proyecto </t>
    </r>
    <r>
      <rPr>
        <u/>
        <sz val="12"/>
        <rFont val="Arial"/>
        <family val="2"/>
      </rPr>
      <t xml:space="preserve"> Núcleo Básico - Fase I - Proyecto de Zonas Franca</t>
    </r>
    <r>
      <rPr>
        <sz val="12"/>
        <rFont val="Arial"/>
        <family val="2"/>
      </rPr>
      <t>, debidamente  formalizados en el  Formato  Aceptación de Pruebas Funcionales y Salida a Producción  - FT-SI-1851 y autorizado mediante Acta de Comité de Gestión de  Cambios de Tecnología.</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</si>
  <si>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30/09/2018
30/04/2020
ACTUALIZADO
30112021
</t>
    </r>
  </si>
  <si>
    <r>
      <t xml:space="preserve">7. Realizar el análisis y diseño para la puesta en producción del Proyecto  </t>
    </r>
    <r>
      <rPr>
        <u/>
        <sz val="12"/>
        <rFont val="Arial"/>
        <family val="2"/>
      </rPr>
      <t xml:space="preserve"> Núcleo Básico - Fase I - Proyecto de   Tráfico Postal</t>
    </r>
    <r>
      <rPr>
        <sz val="12"/>
        <rFont val="Arial"/>
        <family val="2"/>
      </rPr>
      <t>, debidamente  formalizados en los Formatos de Modelo de Diseño -  FT-SI-2003, Diseño de Base de Datos - FT-SI-2004 y Diseño de Interfaz de Usuario - FT-SI-2005.</t>
    </r>
  </si>
  <si>
    <r>
      <rPr>
        <b/>
        <sz val="12"/>
        <rFont val="Arial"/>
        <family val="2"/>
      </rPr>
      <t>DGIT</t>
    </r>
    <r>
      <rPr>
        <sz val="12"/>
        <rFont val="Arial"/>
        <family val="2"/>
      </rPr>
      <t xml:space="preserve">
NC - Subproceso Innovación y Tecnología
Dirección de Gestión de Innovación y Tecnología
Subdirección de Soluciones y Desarrollo
ACTUALIZADO
30112021</t>
    </r>
  </si>
  <si>
    <r>
      <t xml:space="preserve">8. Realizar la codificación para la puesta en producción del Proyecto  </t>
    </r>
    <r>
      <rPr>
        <u/>
        <sz val="12"/>
        <rFont val="Arial"/>
        <family val="2"/>
      </rPr>
      <t xml:space="preserve"> Núcleo Básico - Fase I - Proyecto de  Tráfico Postal</t>
    </r>
    <r>
      <rPr>
        <sz val="12"/>
        <rFont val="Arial"/>
        <family val="2"/>
      </rPr>
      <t>, debidamente  formalizados en el  Formato  Información de Versión 300001 -  FT-SI-2180 .</t>
    </r>
  </si>
  <si>
    <r>
      <t xml:space="preserve">9. Ejecutar  las pruebas funcionales y realizar el despliegue  en producción del Proyecto </t>
    </r>
    <r>
      <rPr>
        <u/>
        <sz val="12"/>
        <rFont val="Arial"/>
        <family val="2"/>
      </rPr>
      <t xml:space="preserve"> Núcleo Básico - Fase I - l de  Tráfico Postal</t>
    </r>
    <r>
      <rPr>
        <sz val="12"/>
        <rFont val="Arial"/>
        <family val="2"/>
      </rPr>
      <t>, debidamente  formalizados en el  Formato  Aceptación de Pruebas Funcionales y Salida a Producción  - FT-SI-1851 y autorizado mediante Acta de Comité de Gestión de  Cambios de Tecnología.</t>
    </r>
  </si>
  <si>
    <r>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r>
    <r>
      <rPr>
        <u/>
        <sz val="12"/>
        <rFont val="Arial"/>
        <family val="2"/>
      </rPr>
      <t>NOTAS</t>
    </r>
    <r>
      <rPr>
        <sz val="12"/>
        <rFont val="Arial"/>
        <family val="2"/>
      </rPr>
      <t xml:space="preserve">:
1. LOS  SISTEMAS DE INFORMACIÓN ALINV10, INFRAESTRUCTURA, INVENTARIO FASE I  E INVENTARIO FASE II, SE SE REEMPLAZARON  Y SE  EJECUTARON  MEDIANTE CONVENIO POR EL NUEVO  SISTEMA DE INFORMACIÓN SICOB.
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
</t>
    </r>
    <r>
      <rPr>
        <b/>
        <sz val="12"/>
        <rFont val="Calibri"/>
        <family val="2"/>
        <scheme val="minor"/>
      </rPr>
      <t/>
    </r>
  </si>
  <si>
    <r>
      <t xml:space="preserve">1. Ejecutar el cronogama de  actividades  para  la puesta en producción del  Sistema de Información </t>
    </r>
    <r>
      <rPr>
        <u/>
        <sz val="12"/>
        <rFont val="Arial"/>
        <family val="2"/>
      </rPr>
      <t>SICOB</t>
    </r>
    <r>
      <rPr>
        <sz val="12"/>
        <rFont val="Arial"/>
        <family val="2"/>
      </rPr>
      <t>, requerido por la  Subdirección de Gestión de Recursos Físicos;  en el Marco del Subproceso "Construcción de Sistemas de Información"  del Proceso "Servicios Informáticos".</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</si>
  <si>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30042016
30092017
30092018
ACTUALIZADO
30112021</t>
    </r>
  </si>
  <si>
    <t>a. (01) un Formato Información de Versión 300001 - FT-SI-2180 
b. (01) un Formato  de Aceptación de Pruebas Funcionales y Salida a Producción  - FT-SI-1851
c. (01) un Acta de Comité de Gestión de  Cambios de Tecnología del Software instalado y en Producción.</t>
  </si>
  <si>
    <r>
      <rPr>
        <b/>
        <sz val="12"/>
        <rFont val="Arial"/>
        <family val="2"/>
      </rPr>
      <t>DGIT</t>
    </r>
    <r>
      <rPr>
        <sz val="12"/>
        <rFont val="Arial"/>
        <family val="2"/>
      </rPr>
      <t xml:space="preserve">
NC - Subproceso Innovación y Tecnología
Dirección de Gestión de Innovación y Tecnología
Subdirección de Soluciones y Desarrollo
NC - Subproceso Operación Logística
Dirección de Gestión Corporativa
Subdirección Logística
REFORMULADO
30092017
30092018
30092019
31102020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</si>
  <si>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REFORMULADO
30092017
30092018
30092019
21102020
30112021
20052022
09122022</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</si>
  <si>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Logística
Dirección de Gestión Corporativa
Subdirección Logística
REFORMULADO
30092017
30092018
30092019
21102020
30112021
20052022
09122022</t>
    </r>
  </si>
  <si>
    <t>Puesta en producción de la solución</t>
  </si>
  <si>
    <r>
      <t xml:space="preserve">3.1. Ejecutar el cronogama de  actividades  para  la puesta en producción de  cada uno de los Sistemas de Información:  </t>
    </r>
    <r>
      <rPr>
        <u/>
        <sz val="12"/>
        <rFont val="Arial"/>
        <family val="2"/>
      </rPr>
      <t>Jurídica/Representación Externa</t>
    </r>
    <r>
      <rPr>
        <sz val="12"/>
        <rFont val="Arial"/>
        <family val="2"/>
      </rPr>
      <t>, en el Marco del Subproceso "Construcción de Sistemas de Información"  del Proceso "Servicios Informáticos".</t>
    </r>
    <r>
      <rPr>
        <u/>
        <sz val="12"/>
        <rFont val="Arial"/>
        <family val="2"/>
      </rPr>
      <t xml:space="preserve">
</t>
    </r>
  </si>
  <si>
    <t>a. (01) Un Formato Modelo de Diseño - FT-SI-2003
b. (01) Un Formato Diseño de Base de Datos - FT-SI-2004
c. (01) Un Formato Diseño de Interfaz de Usuario - FT-SI-2005</t>
  </si>
  <si>
    <t>a. 01) Un Formato  Información de Versión 300001 - FT-SI-2180 
b. (01) Un Formato de Aceptación de Pruebas Funcionales y Salida a Producción  - FT-SI-1851
c. (01) Un  Acta de Comité de Gestión de  Cambios de Tecnología del correspondiente Software instalado y en Producción.</t>
  </si>
  <si>
    <r>
      <rPr>
        <b/>
        <sz val="12"/>
        <rFont val="Arial"/>
        <family val="2"/>
      </rPr>
      <t>DGIT</t>
    </r>
    <r>
      <rPr>
        <sz val="12"/>
        <rFont val="Arial"/>
        <family val="2"/>
      </rPr>
      <t xml:space="preserve">
NC - Subproceso Innovación y Tecnología
Dirección de Gestión de Innovación y Tecnología
Subdirección de Soluciones y Desarrollo
NC - Subproceso Gestión Jurídica
Dirección de Gestión Jurídica
Subdirección de Representación Externa
REFORMULADO
30092017
30092018
30042020
ACTUALIZADO
30112021</t>
    </r>
  </si>
  <si>
    <r>
      <t xml:space="preserve">3.2. Ejecutar el cronogama de  actividades  para  la puesta en producción de  cada uno de los Sistemas de Información:  </t>
    </r>
    <r>
      <rPr>
        <u/>
        <sz val="12"/>
        <rFont val="Arial"/>
        <family val="2"/>
      </rPr>
      <t xml:space="preserve">Anotaciones Fiscales </t>
    </r>
    <r>
      <rPr>
        <sz val="12"/>
        <rFont val="Arial"/>
        <family val="2"/>
      </rPr>
      <t>, en el Marco del Subproceso "Construcción de Sistemas de Información"  del Proceso "Servicios Informáticos".</t>
    </r>
    <r>
      <rPr>
        <u/>
        <sz val="12"/>
        <rFont val="Arial"/>
        <family val="2"/>
      </rPr>
      <t xml:space="preserve">
</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</si>
  <si>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Fisacalización
Subdirección de Fiscalización Tributaria
ACTUALIZADO
30112021</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</si>
  <si>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Fisacalización
Subdirección de Fiscalización Tributaria
ACTUALIZADO
30112021
REFORMULADO
20052022</t>
    </r>
  </si>
  <si>
    <r>
      <t xml:space="preserve">3.3. Ejecutar el cronogama de  actividades  para  la puesta en producción de  cada uno de los Sistemas de Información:  </t>
    </r>
    <r>
      <rPr>
        <u/>
        <sz val="12"/>
        <rFont val="Arial"/>
        <family val="2"/>
      </rPr>
      <t>Prooveedores</t>
    </r>
    <r>
      <rPr>
        <sz val="12"/>
        <rFont val="Arial"/>
        <family val="2"/>
      </rPr>
      <t>, en el Marco del Subproceso "Construcción de Sistemas de Información"  del Proceso "Servicios Informáticos".</t>
    </r>
    <r>
      <rPr>
        <u/>
        <sz val="12"/>
        <rFont val="Arial"/>
        <family val="2"/>
      </rPr>
      <t xml:space="preserve">
</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</si>
  <si>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Fisacalización
Subdirección de Fiscalización Tributaria
ACTUALIZADO
30112021
RFORMULADO
20052022
09122022</t>
    </r>
  </si>
  <si>
    <r>
      <t xml:space="preserve">3.4. Ejecutar el cronogama de  actividades  para  la puesta en producción de  cada uno de los Sistemas de Información:  </t>
    </r>
    <r>
      <rPr>
        <u/>
        <sz val="12"/>
        <rFont val="Arial"/>
        <family val="2"/>
      </rPr>
      <t>Denuncias de Fiscalización</t>
    </r>
    <r>
      <rPr>
        <sz val="12"/>
        <rFont val="Arial"/>
        <family val="2"/>
      </rPr>
      <t>, en el Marco del Subproceso "Construcción de Sistemas de Información"  del Proceso "Servicios Informáticos".</t>
    </r>
    <r>
      <rPr>
        <u/>
        <sz val="12"/>
        <rFont val="Arial"/>
        <family val="2"/>
      </rPr>
      <t xml:space="preserve">
</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</si>
  <si>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Fisacalización
Subdirección de Apoyo en la Lucha contra el Delito Aduanero y Fiscal
ACTUALIZADO
30112021</t>
    </r>
  </si>
  <si>
    <t xml:space="preserve">Priorizar y detallar requerimientos Funcionales tecnológicos necesario para la solución tecnológica  del Proyecto de Cartera.
</t>
  </si>
  <si>
    <r>
      <rPr>
        <b/>
        <sz val="12"/>
        <rFont val="Arial"/>
        <family val="2"/>
      </rPr>
      <t>DGIT</t>
    </r>
    <r>
      <rPr>
        <sz val="12"/>
        <rFont val="Arial"/>
        <family val="2"/>
      </rPr>
      <t xml:space="preserve">
NC - Subproceso Innovación y Tecnología
Dirección de Gestión de Innovación y Tecnología
Subdirección de Soluciones y Desarrollo
Subdirección de Innovación y Proyectos
NC - Subproceso Recaudo - Devoluciones
Dirección de Gestión de Impuestos
Subdirección de Recaudo
REFORMULADO
30092017
30092018
31102020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</si>
  <si>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Recaudo - Devoluciones
Dirección de Gestión de Impuestos
Subdirección de Recaudo
REFORMULADO
30112021
20052022
09122022</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</si>
  <si>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Recaudo - Devoluciones
Dirección de Gestión de Impuestos
Subdirección de Recaudo
REFORMULADO
30092017
30092018
31102020
30112021
20052022
09122022</t>
    </r>
  </si>
  <si>
    <t>Elaborar Informe semanal conjunto  del Supervisor DIAN y el  Gerente de Portafolio INDRA como  resultado del monitoreo y control,  para  remitirlo semanalmente a los Gerentes de la DIAN – INDRA y en su defecto  igualmente y con la categorización de las desviaciones  a  la Coordinación de Contratos,  con el fin de que se adelante el procedimiento tendiente a declarar incumplimiento  en la ejecución de las actividades del cronograma en el marco  legal, administrativo y financiero y técnico,  tendientes a establecer la culminación satisfactoria  de lo suscrito en el  Contrato INDRA – DIAN (100207220-285-2012)</t>
  </si>
  <si>
    <t xml:space="preserve">Presentar Informe Semanal </t>
  </si>
  <si>
    <r>
      <rPr>
        <b/>
        <sz val="12"/>
        <rFont val="Arial"/>
        <family val="2"/>
      </rPr>
      <t>DGIT</t>
    </r>
    <r>
      <rPr>
        <sz val="12"/>
        <rFont val="Arial"/>
        <family val="2"/>
      </rPr>
      <t xml:space="preserve">
NC - Subproceso Innovación y Tecnología
Dirección de Gestión de Innovación y Tecnología
Subdirección de Soluciones y Desarrollo
ACTUALIZADO
30112021
</t>
    </r>
  </si>
  <si>
    <t>18 Aud Funcion Pagadora y Recaudadora Vig  2015</t>
  </si>
  <si>
    <t>22 02 002</t>
  </si>
  <si>
    <t xml:space="preserve">Hallazgo No. 18  Operaciones Sobre Bases de Datos SYGA 
"Se observó que el sistema utilizado para la operación aduanera SYGA, en lo relacionado con los trámites de nacionalización y levante de mercancías, carece de seguimiento o auditoria en la base de datos transaccional en donde se pueda observar el usuario(s) que realizó operaciones CRUD  sobre dicha base de datos."
</t>
  </si>
  <si>
    <t>Esta situación se presenta por debilidades en las políticas e iniciativas,  incluidas en el  Plan Estratégico de Tecnología de la Información y Comunicaciones-PETIC de la DIAN, referente al mejoramiento  del sistema  de Gestión de la seguridad  de la información; así como debilidades en la gestión y monitoreo de riesgos relacionados con el acceso no autorizado a los sistemas de información corporativos y uso indebido y/o inadecuado  de los datos  contenidos  en las bases de datos del sistema SYGA.</t>
  </si>
  <si>
    <t>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t>
  </si>
  <si>
    <t>Elaborar el Plan de Trabajo con las actividades a ejecutar   para  la puesta en producción del Sistema de Información de  Desaduanamiento,  requerido por la Subdirección de Gestión de Comercio Exterior, en el Marco del Subproceso "Construcción de Sistemas de Información" del Proceso "Servicios Informáticos"  y acorde con los siguientes Procedimientos :
15. PR-SI-0148_Análisis de Requerimientos de los Sistemas de Información.
16. PR-SI-0149_Análisis y Diseño de los Sistemas de Información 
17. PR-SI-0150_Codificación de los Sistemas de Información
18. PR-SI-0151_Ejecución de Pruebas de los Sistemas de Información
19. PR-SI-0152_Implantación de los Sistemas de Información</t>
  </si>
  <si>
    <t>1. Un (1) Plan de Trabajo aprobado.</t>
  </si>
  <si>
    <r>
      <t xml:space="preserve">2. Realizar el levantamiento de requerimientos funcionales para la puesta en producción del Proyecto de </t>
    </r>
    <r>
      <rPr>
        <u/>
        <sz val="12"/>
        <rFont val="Arial"/>
        <family val="2"/>
      </rPr>
      <t>Desaduanamiento</t>
    </r>
    <r>
      <rPr>
        <sz val="12"/>
        <rFont val="Arial"/>
        <family val="2"/>
      </rPr>
      <t>, debidamente  formalizados en los Formatos de Especificación Funcional Detallada -  FT-SI-2007  y Casos de Uso -  FT-SI-2009.</t>
    </r>
  </si>
  <si>
    <r>
      <t>1. Generación de (02) dos formatos debidamente formalizados para la puesta en producción del Proyecto de</t>
    </r>
    <r>
      <rPr>
        <u/>
        <sz val="12"/>
        <rFont val="Arial"/>
        <family val="2"/>
      </rPr>
      <t xml:space="preserve"> Desaduanamiento</t>
    </r>
    <r>
      <rPr>
        <sz val="12"/>
        <rFont val="Arial"/>
        <family val="2"/>
      </rPr>
      <t>:
1. (01) un Formato de Especificación Funcional Detallada -  FT-SI-2007 
2.(01) un Formato de Casos de Uso -  FT-SI-2009</t>
    </r>
  </si>
  <si>
    <r>
      <t>3. Realizar el análisis y diseño para la puesta en producción del Proyecto de</t>
    </r>
    <r>
      <rPr>
        <u/>
        <sz val="12"/>
        <rFont val="Arial"/>
        <family val="2"/>
      </rPr>
      <t xml:space="preserve"> Desaduanamiento</t>
    </r>
    <r>
      <rPr>
        <sz val="12"/>
        <rFont val="Arial"/>
        <family val="2"/>
      </rPr>
      <t>, debidamente  formalizados en los Formatos de Modelo de Diseño -  FT-SI-2003, Diseño de Base de Datos - FT-SI-2004 y Diseño de Interfaz de Usuario - FT-SI-2005.</t>
    </r>
  </si>
  <si>
    <t>1. Generación de (03) tres formatos debidamente formalizados para la puesta en producción del Proyecto de Desaduanamiento:
1. (01) un Formato de  Modelo de Diseño -  FT-SI-2003
2. (01) un Formato de Diseño de Base de Datos - FT-SI-2004
3. (01) un Formato de Diseño de Interfaz de Usuario - FT-SI-2005</t>
  </si>
  <si>
    <r>
      <rPr>
        <b/>
        <sz val="12"/>
        <rFont val="Arial"/>
        <family val="2"/>
      </rPr>
      <t>DGIT</t>
    </r>
    <r>
      <rPr>
        <sz val="12"/>
        <rFont val="Arial"/>
        <family val="2"/>
      </rPr>
      <t xml:space="preserve">
NC- Subproceso Innovación y Tecnología
Dirección de Gestión de Innovación y Tecnología
Subdirección de Soluciones y Desarrollo
REFORMULADO
30092017
ACTUALIZADO
30112021</t>
    </r>
  </si>
  <si>
    <t xml:space="preserve">Definir Estrategia de Digitalización del Proyecto de Desaduanamiento.
</t>
  </si>
  <si>
    <r>
      <rPr>
        <b/>
        <sz val="12"/>
        <rFont val="Arial"/>
        <family val="2"/>
      </rPr>
      <t>DGIT</t>
    </r>
    <r>
      <rPr>
        <sz val="12"/>
        <rFont val="Arial"/>
        <family val="2"/>
      </rPr>
      <t xml:space="preserve">
NC - Subproceso Innovación y Tecnología
Dirección de Gestión de Innovación y Tecnología
Subdirección de Innovación y Proyectos
REFORMULADO
30092019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</si>
  <si>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</si>
  <si>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
20052022</t>
    </r>
  </si>
  <si>
    <t xml:space="preserve">Implantación de la solucion tecnologica del Proyecto de Desaduanamiento.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</si>
  <si>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30092019
30112021
20052022</t>
    </r>
  </si>
  <si>
    <t>19 Aud Función Pagadora y Recaudadora Vig  2015</t>
  </si>
  <si>
    <t xml:space="preserve">Hallazgo No. 19  Rezago tecnológico Sistema Informático Electrónico Gestión Aduanera
"El Plan Estratégico de la DIAN de Tecnología de la Información y Comunicaciones- PETIC (2015-2018) en el numeral 3. Marco Estratégico establece (...)
El Servicio Informático Electrónico aduanero SYGA, está basado en herramientas de software que presentan rezago tecnológico, lo que no permite una actualización de las mismas.
Las herramientas de software que soportan el sistema SYGA, en lo relacionado con el soporte técnico extendido del fabricante expiraron , así (...)
Las situaciones descritas generan riesgo en la oportunidad de los registros de la información en el sistema informático electrónico aduanero, incremento de trámites manuales, riesgos en la confiabilidad e integridad de la información registrada en el sistema informático; así como, inoportunidad en las decisiones por parte de la alta dirección, situaciones que impactan directamente el proceso aduanero."
</t>
  </si>
  <si>
    <t>"Como causales para la autorización de presentación de declaraciones en forma manual y relacionada o atribuibles al sistema informático electrónico SIGLO XXI (SYGA) se identifican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</si>
  <si>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</si>
  <si>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30092017
ACTUALIZADO
30112021</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</si>
  <si>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 Operación Aduanera
REFORMULADO
30092017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</si>
  <si>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NC – Subproceso Operación Aduanera
Dirección de Gestión de Aduanas
Subdirección de Operación Aduanera
REFORMULADO
30092019
ACTUALIZADO
30112021</t>
    </r>
  </si>
  <si>
    <t xml:space="preserve">Priorizar y detallar requermimientos Funcionales tecnológicos necesario para la solución tecnológica  del Proyecto de Desaduanamiento.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</si>
  <si>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ACTUALIZADO
30112021</t>
    </r>
  </si>
  <si>
    <t xml:space="preserve">Desarrollar o adquirir la solución tecnológica del Proyecto de Desaduanamiento.
</t>
  </si>
  <si>
    <r>
      <rPr>
        <b/>
        <sz val="12"/>
        <rFont val="Arial"/>
        <family val="2"/>
      </rPr>
      <t>DGIT</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
20052022</t>
    </r>
  </si>
  <si>
    <t xml:space="preserve">Implantación de la solución tecnológica del Proyecto de Desaduanamiento.
</t>
  </si>
  <si>
    <t>20 Aud Función Pagadora y Recaudadora Vig  2015</t>
  </si>
  <si>
    <t xml:space="preserve">Hallazgo No. 20  Caídas Sistema Informático Siglo XXI
"Mediante análisis y solicitud de información, se evidenció que el sistema aduanero SIGLO XXI, tuvo un total de 354 horas de caída durante la vigencia 2015, teniendo los usuarios que acudir a la contingencia de trámites en forma manual, sin registrar la información respectiva en el sistema. 
Entre las causas presentadas y relacionadas con las caídas del sistema informático electrónico aduanero, que representan un 90% del total de las caídas, se identifican (...) "
</t>
  </si>
  <si>
    <t xml:space="preserve">Lo anterior, evidencia debilidades en la aplicación de los objetivos tácticos incluidos en el Plan Estratégico de Tecnología de la Información y Comunicaciones, referente al rediseño estructural de la arquitectura tecnológica.  </t>
  </si>
  <si>
    <r>
      <rPr>
        <b/>
        <sz val="12"/>
        <rFont val="Arial"/>
        <family val="2"/>
      </rPr>
      <t>DGIT</t>
    </r>
    <r>
      <rPr>
        <sz val="12"/>
        <rFont val="Arial"/>
        <family val="2"/>
      </rPr>
      <t xml:space="preserve">
NC- Subproceso Innovación y Tecnología
Dirección de Gestión de Innovación y Tecnología
Subdirección de Soluciones y Desarrollo
NC – Subproceso Operación Aduanera
Dirección de Gestión de Aduanas
Subdirección de Operación Aduanera
REFORMULADO
30092017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</si>
  <si>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NC – Subproceso Operación Aduanera
Dirección de Gestión de Aduanas
Subdirección de Operación Aduanera
REFORMULADO
30092019
ACTUALIZADO
30112021</t>
    </r>
  </si>
  <si>
    <t xml:space="preserve">Priorizar y detallar requerimientos Funcionales tecnológicos necesario para la solución tecnológica  del Proyecto de Desaduanamiento.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</si>
  <si>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t>
    </r>
  </si>
  <si>
    <t>1  Aud Operación Aduanera -Importaciones Dirección de Aduanas y Direcciones Seccionales de Aduanas de Bogotá, Cali, Buenaventura, Bucaramanga, Cartagena, Barranquilla y Santa Marta Vigencia 2018 y primer semestre de 2019</t>
  </si>
  <si>
    <t>Hallazgo 1.  Declaraciones de Importación Duplicadas Seccional Bogotá – Nivel Central.  (D - P)
(…) se evidencio 724 registros de declaraciones con número de formulario y número de aceptación repetidos (…).
(…) se verifico que solo a una de las dos declaraciones (032018000155471-6 duplicada en SYGA) se le aplicó el proceso de selectividad en el sistema LUCIA (…) se constató que sólo la declaración que hizo tránsito por el sistema LUCIA, se encuentra registrada contablemente.</t>
  </si>
  <si>
    <t>Vulnerabilidad de los sistemas informáticos electrónicos de la DIAN en cuanto al control de la integridad y seguridad de la información aduanera lo cual va en contravía de los procedimientos internos para la nacionalización de mercancías en relación con la identificación única que debe tener cada declaración de importación para efectos de su registro y control en los sistemas informáticos electrónicos de la entidad.</t>
  </si>
  <si>
    <t xml:space="preserve">1. Definir Estrategia de Digitalización del Proyecto.
</t>
  </si>
  <si>
    <r>
      <rPr>
        <b/>
        <sz val="12"/>
        <rFont val="Arial"/>
        <family val="2"/>
      </rPr>
      <t>DGIT</t>
    </r>
    <r>
      <rPr>
        <sz val="12"/>
        <rFont val="Arial"/>
        <family val="2"/>
      </rPr>
      <t xml:space="preserve">
NC - Subproceso Innovación y Tecnología
Dirección de Gestión de Innovación y Tecnología
Subdirección de Innovación y Proyectos
ACTUALIZADO
30112021</t>
    </r>
  </si>
  <si>
    <t xml:space="preserve">2. Implantación de la solución tecnológica del Proyecto.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</si>
  <si>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30112021
20052022</t>
    </r>
  </si>
  <si>
    <t xml:space="preserve">3. Realizar un seguimiento mensual al sistema informático electrónico  </t>
  </si>
  <si>
    <t>Realizar un seguimiento mensual conjunta con el area de tecnología al sistema informático electrónico el ultimo día hábil del mes.</t>
  </si>
  <si>
    <t>Informe de resultados</t>
  </si>
  <si>
    <r>
      <rPr>
        <b/>
        <sz val="12"/>
        <rFont val="Arial"/>
        <family val="2"/>
      </rPr>
      <t>DGIT</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 Operación Aduanera
ACTUALIZADO
30112021</t>
    </r>
  </si>
  <si>
    <t>59 Aud. Reg. Vig 2008-2011
AEF - Seguimiento PM 2014</t>
  </si>
  <si>
    <t>19 03 006</t>
  </si>
  <si>
    <t>Razonabilidad o consistencia de los saldos en los Aplicativo. Respecto de los expedientes Nos. 200400010; 200900122; 200400444; 201101343; 200500733; 200501786; 200900122; 201101343, que se encuentran en etapa  persuasiva, la DIAN adelanta cobro sobre saldos irreales registrados en los diferentes módulos y/o aplicativos, (SIPAC, SISCOBRA Candado, Cuenta corriente Contribuyentes, Obligación Financiera), pese a que las obligaciones han sido objeto de pago, compensación, sanciones reducidas, conciliaciones, modificaciones a través de liquidaciones oficiales, o generadas por el sistema al no tomar las fechas especiales.
Se evidenció que el contribuyente en diferentes oportunidades ha aportado los comprobantes respectivos, así como que el funcionario que tiene a cargo del expediente ha solicitado ajustes a la CCC o de Reproceso con el fin de depurar la cartera; sin embargo, estas solicitudes no han sido atendidas.Lo anterior, demuestra que los sistemas son deficientes, así como falta de integralidad de los diferentes módulos y/o aplicativos que administran cartera, los cuales reflejan saldos irreales, falta de confiabilidad de la Cartera, desgaste administrativo y traslado de cargas administrativas a los contribuyentes.</t>
  </si>
  <si>
    <t>Lo anterior, demuestra que los sistemas son deficientes, así como falta de integralidad de los diferentes módulos y/o aplicativos que administran cartera</t>
  </si>
  <si>
    <t>Contar con un sistema de información integrado que refleje la situación fiscal y procesal real de los contribuyentes</t>
  </si>
  <si>
    <t>Definir estrategia de digitalización</t>
  </si>
  <si>
    <t>Documento</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</si>
  <si>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31102020
ACTUALIZADO
30112021</t>
    </r>
  </si>
  <si>
    <t>Priorizar y detallar requerimientos</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</si>
  <si>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30092019
31102020
ACTUALIZADO
30112021</t>
    </r>
  </si>
  <si>
    <t>Adelantar el proceso de contratación de la solución tecnológica</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</si>
  <si>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30092019
31102020
30112021
20052022
09122022</t>
    </r>
  </si>
  <si>
    <t>Inicio de la implementación de la solución tecnológica del Proyecto.</t>
  </si>
  <si>
    <t>Plan de trabajo de implementación de la solución
tecnológica.</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</si>
  <si>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31102020
30112021
20052022
09122022</t>
    </r>
  </si>
  <si>
    <t xml:space="preserve">Implantación de la solución tecnológica </t>
  </si>
  <si>
    <t>18 Aud Vig  2012-2013 Función Recaudadora</t>
  </si>
  <si>
    <t xml:space="preserve">Hallazgo No. 18: Sistemas de Información - Aplicativos Expedientes
En desarrollo de la revisión de los procesos de cobro coactivo, se observó que la información y los documentos correspondientes a cada uno de los expedientes no se encuentran digitalizados en su totalidad. 
Igualmente, se evidenció falta de integralidad entre los aplicativos, la cual no permite que las actuaciones adelantadas y registradas en cada proceso alimenten y/o actualicen la información en los demás aplicativos, toda vez que el  proceso de Cobro Coactivo, tiene los siguientes aplicativos: SISCOBRA (Administración de expedientes), SIPAC (Sistema de Planeación y Administración de Cartera), Cuenta Corriente (antes de 2007), Obligación Financiera y Normaliza (Grupo normalización de cartera).
</t>
  </si>
  <si>
    <t xml:space="preserve">La falta de integración de los aplicativos no permite el registro en línea y en tiempo real de las diferentes actuaciones ni su consulta, haciendo difícil el acceso a información oportuna y actualizada de los procesos de cobro coactivo.  
</t>
  </si>
  <si>
    <t>29 Aud Vig  2012-2013 Función Recaudadora</t>
  </si>
  <si>
    <t xml:space="preserve">Hallazgo No. 29: Sistemas de Información – Administración de Cartera
Consultados los diferentes sistemas de información que operan en la Seccional de Grandes Contribuyentes se presentan las siguientes debilidades:
1. Para el proceso de Administración de cartera no existe a abril de 2014 un único aplicativo que registre las actuaciones de este proceso. Se utiliza un alterno denominado Siscobra candado y Aduanero, en el cual se registra la información manualmente, no genera los actos administrativos como los mandamientos de pago, ni alarmas de prescripciones, y no está integrado con Obligación Financiera. 
2. Se evidenció que a 31 de diciembre de 2013, por deficiencias en los sistemas de información, los aplicativos Obligación Financiera y Cuenta Corriente reflejan saldos irreales pendientes de ajuste por $62.591.2 millones.
3. Para la liquidación de intereses  la seccional acude a Liquidiario, que es básicamente un libro de Excel, herramienta que genera riesgos de seguridad y vulnerabilidad para obtener cuentas de cobro confiables y así evitar reprocesos manuales.
</t>
  </si>
  <si>
    <t xml:space="preserve">No contar con sistemas de información funcionales, óptimos, confiables y flexibles (beneficios tributarios).
Debilidades en los sistemas de información, para la liquidación de intereses
</t>
  </si>
  <si>
    <t>35 Aud Vig  2012-2013 Función Recaudadora</t>
  </si>
  <si>
    <t xml:space="preserve">Hallazgo No. 35 Plan de migración aplicativa no incluida en la plataforma MUISCA.  
Realizadas las visitas a los puntos de control de las Direcciones Seccionales Impuestos Bogotá y Grandes Contribuyentes, se observa la existencia de cinco (5) aplicativos denominados: Obligación financiera (plataforma Muisca), Cuenta Corriente (Plataforma SIAT), Siscobra Candado (Plataforma SIAT), Siscobra Aduanero (Plataforma SIAT), Normaliza (Plataforma SIAT) que alimentan el sistema de cartera de la entidad denominado SIPAC, el cual pertenece a la plataforma SIAT.   Dada la diversidad de plataformas y aplicativos se presenta falta de integridad de la información, debido al reproceso de información en estos aplicativos a la vez que algunos de ellos como Siscobra es un aplicativo cuyas herramientas de construcción (Clipper, Dbase) son obsoletas, además, no se ha realizado migración de información y se registra un pobre mantenimiento de las mismas. 
De otra parte, se evidencia que el aplicativo SIPAC, presenta en la Dirección Seccional de impuestos Bogotá, deficiencias en el procesamiento, debido al volumen de transacciones y existe un represamiento de solicitudes de adecuación al aplicativo por parte del área usuaria.
</t>
  </si>
  <si>
    <t>Materialización del riesgo de la integridad de la información y el reprocesamiento de la misma,  y la ausencia de un plan que permita determinar la existencia de una única plataforma que se viene estructurando en la entidad desde 2003 como lo es el Muisca</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</si>
  <si>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30092019
31102020
30112021</t>
    </r>
  </si>
  <si>
    <t>16 Aud Vig  2012-2013 Función Recaudadora</t>
  </si>
  <si>
    <t>11 02 002</t>
  </si>
  <si>
    <t>Hallazgo No. 16: Gestión Documental de los expedientes de Cobro Coactivo
Realizada la revisión de la muestra de los procesos de Cobro Coactivo adelantados durante las vigencias 2012 y 2013, se evidenció incumplimiento de las normas antes mencionadas, pues dentro de los expedientes no obran todos los documentos relacionados con la actuación, ni se encuentran en el orden en que fueron producidos o allegados al proceso. 
Asimismo, en algunos casos, los expedientes físicos no corresponden ni coinciden con las actuaciones registradas en el Sistema de Planeación y Administración de Cartera Morosa - SIPAC, por cuanto en el expediente físico reposan documentos que no se encuentran en el aplicativo y viceversa. 
También se observa que los documentos relacionados con la búsqueda de bienes de los contribuyentes y las respectivas respuestas generalmente no obran dentro de los expedientes, mientras que en el aplicativo SIPAC sólo se encuentra registrada la relación de las solicitudes enviadas.</t>
  </si>
  <si>
    <t xml:space="preserve">Deficiencias de control interno, debilidades en el seguimiento y monitoreo por parte de la Dirección
Las irregularidades relacionadas con manejo documental de los expedientes de cobro coactivo durante el periodo evaluado obedecen a problemas, deficiencias y limitantes de orden institucional
</t>
  </si>
  <si>
    <t xml:space="preserve">Gestionar ante la dependencia competente la viabilidad de adelantar campañas de cultura de gestión documental. </t>
  </si>
  <si>
    <t>Requerir a la dependencia competente a fin de que se acuerden los temas a socializar así como la periodicidad de las mismas, con base en lo manifestado en el oficio 1-32-244-201-0898 del 30 de septiembre de 2019 enviado a la subdirección de gestión de recaudo y cobranzas</t>
  </si>
  <si>
    <t>Documento soporte del requerimeinto</t>
  </si>
  <si>
    <r>
      <rPr>
        <b/>
        <sz val="12"/>
        <rFont val="Arial"/>
        <family val="2"/>
      </rPr>
      <t>DGI</t>
    </r>
    <r>
      <rPr>
        <sz val="12"/>
        <rFont val="Arial"/>
        <family val="2"/>
      </rPr>
      <t xml:space="preserve">
DS - Subproceso Administación de Cartera
Direccion Seccional de Impuestos de Bogota
División de Cobranzas 
REFORMULADO
29052020
ACTUALIZADO
30112021</t>
    </r>
  </si>
  <si>
    <t>Gestionar ante la dependencia competente la viabilidad de crear un grupo de apooyo de gestión documental y la asignación de pacticantes del SENA para el apoyo de la gestión documental.</t>
  </si>
  <si>
    <t>Requerir a la dependencia competente a fin acordar las actividades necesarias para estudiar la viabilidad de la creación de un grupo de trabajo para apoyar las tareas de gestión documental y la asignación de practicantes del SENA con base en lo manifestado en el oficio 1-32-244-201-0897 del 30 de septiembre de 2019 enviado a la Dirección de Gestión de Recursos y Administración Económica.</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</si>
  <si>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ACTUALIZADO
30112021</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</si>
  <si>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30112021
20052022
09122022</t>
    </r>
  </si>
  <si>
    <t>22 Aud Vig  2012-2013 Función Recaudadora</t>
  </si>
  <si>
    <t>12 01 003</t>
  </si>
  <si>
    <t>Hallazgo No. 22: Títulos Judiciales
De acuerdo con la información suministrada por la entidad, se observa que a 31/12/2013 existen 26.714 títulos Judiciales por valor de $51.910.4 millones, vigentes y en custodia de la Dirección Seccional Bogotá, pendientes de proferir el respectivo auto de aplicación y trámite de Títulos, como es: Fraccionamiento de títulos, Aplicación a Impuestos, Imputación del pago y Títulos no Reclamados, situación soportada en el Acta No.5 de Enero de 2014, realizada por la División de Gestión de Cobranzas</t>
  </si>
  <si>
    <t xml:space="preserve">Deficiencia en la gestión para la depuración de los inventarios y debilidades en la aplicación de los mecanismos de control interno, situación que afecta las finanzas del estado al no contar con dichos recursos; los cuales; además, no están generando rendimiento alguno.
Problemas, deficiencias y limitantes de orden Institucional.
</t>
  </si>
  <si>
    <t>Diseñar un plan de trabajo tendiente a gestionar el inventario de los títulos de depósitos judicial con fecha de constitución anterior al 13 de diciembre de 2013, el cual corresponde a 15,756</t>
  </si>
  <si>
    <t>Elaboración del Plan de trabajo, teniendo en cuenta el universo de Depositos Judiciales a gestionar y la capacidad operativa de la División de Gestión de Cobranzas de la DSIB, identificando puntualmente los tíitulos a gesitonar en cada anualidad</t>
  </si>
  <si>
    <r>
      <rPr>
        <b/>
        <sz val="12"/>
        <rFont val="Arial"/>
        <family val="2"/>
      </rPr>
      <t>DGI</t>
    </r>
    <r>
      <rPr>
        <sz val="12"/>
        <rFont val="Arial"/>
        <family val="2"/>
      </rPr>
      <t xml:space="preserve">
DS - Subproceso Administaciòn de Cartera
Direccion Seccional de Impuestos de Bogota
División de Cobranzas 
REFORMULADO 
30092016 
30092017
ACTUALIZADO
30112021</t>
    </r>
  </si>
  <si>
    <t>Gestionar la totalidad de los depósitos judiciales consituidos al 31 de diciembre de 2013, los cualea ascienden a 11.124, a través del aplicativo correspondiente.</t>
  </si>
  <si>
    <t>Ejecutar lo establecido en el Procedimiento Gestión y Administración de Depósitos Judiciales PR-CA-0275 respecto del numeral 3 de actividad 56, realizando un informe que incluya el estado actual de los 11.124 DJ consituidos al 31 de diciembre de 2013 que se encuentran pendientes de gestionar.</t>
  </si>
  <si>
    <r>
      <rPr>
        <b/>
        <sz val="12"/>
        <rFont val="Arial"/>
        <family val="2"/>
      </rPr>
      <t>DGI</t>
    </r>
    <r>
      <rPr>
        <sz val="12"/>
        <rFont val="Arial"/>
        <family val="2"/>
      </rPr>
      <t xml:space="preserve">
DS - Subproceso Administaciòn de Cartera
Direccion Seccional de Impuestos de Bogota
División de Cobranzas 
REFORMULADO 
30092016
30092017
30302019
ACTUALIZADO
30112021</t>
    </r>
  </si>
  <si>
    <t>Realizar seguimiento a la gestión realizada a los 11.124 DJ consituidos al 31 de diciembre de 2013 que se encuentran pendientes de gestionar, revisando la causa por la cual los depósitos judiciales pueden tener demoras en la gestión y establecer un cronograma para realizar seguimiento a su gestión, en cumplimiento a lo indicaco en la  actividad 58 del Procedimiento PR-CA-0275 Gestión y Administración de Depósitos Judiciales.</t>
  </si>
  <si>
    <t>Proferir los actos administrativos  necesarios para la aplicación, endoso, fraccionamiento y/o conversión, según proceda, del 33% de los DJ consituidos al 31 de diciembre de 2013 que se encuentran pendientes de gestionar y que cumplan con los requisitos legales, de acuerdo con el seguimeinto realizado en la actividad anterior.</t>
  </si>
  <si>
    <t>Numero de TDJ gestionados / Total TDJ a gestionar</t>
  </si>
  <si>
    <r>
      <rPr>
        <b/>
        <sz val="12"/>
        <rFont val="Arial"/>
        <family val="2"/>
      </rPr>
      <t>DGI</t>
    </r>
    <r>
      <rPr>
        <sz val="12"/>
        <rFont val="Arial"/>
        <family val="2"/>
      </rPr>
      <t xml:space="preserve">
DS - Subproceso Administaciòn de Cartera
Direccion Seccional de Impuestos de Bogota
División de Cobranzas 
ACTUALIZADO
30112021 </t>
    </r>
  </si>
  <si>
    <t>Proferir los actos administrativos  necesarios para la aplicación, endoso, fraccionamiento y/o conversión, según proceda, del 34% restante de los DJ consituidos al 31 de diciembre de 2013 que se encuentran pendientes de gestionar y que cumplan con los requisitos legales, de acuerdo con el seguimeinto realizado en la actividad anterior.</t>
  </si>
  <si>
    <r>
      <rPr>
        <b/>
        <sz val="12"/>
        <rFont val="Arial"/>
        <family val="2"/>
      </rPr>
      <t>DGI</t>
    </r>
    <r>
      <rPr>
        <sz val="12"/>
        <rFont val="Arial"/>
        <family val="2"/>
      </rPr>
      <t xml:space="preserve">
DS - Subproceso Administaciòn de Cartera
Direccion Seccional de Impuestos de Bogota
División de Cobranzas 
ACTUALIZADO
30112021 
09122022</t>
    </r>
  </si>
  <si>
    <t>Auditoría de Cumplimiento, U.A.E DIAN Devoluciones y Compensaciones gestionadas a 31 de diciembre de 2020</t>
  </si>
  <si>
    <t>19  03 00</t>
  </si>
  <si>
    <t>Hallazgo No. 1. Devolución con firmeza NIT 860.511.098-4  “Devolución con firmeza NIT 860 511 098-4. Devolución de la DSI Grandes Contribuyentes en la cual se evidenció perfilamiento de Riesgo alto y marcas del SIE devoluciones que reflejaban inconsistencias en los valores reportados en la declaración de renta objeto de devolución, así mismo, el contribuyente registraba requerimientos y</t>
  </si>
  <si>
    <t>“(…) los funcionarios que sustanciaron la devolución en el área de Gestión de Recaudo de la DSI de Grandes Contribuyentes, no tuvieron en cuenta las marcas originadas en el proceso de revisión y continuaron con el trámite y el área de Fiscalización y Liquidación (…), no adelantó la investigación tributaria durante el estudio de la devolución, (…)</t>
  </si>
  <si>
    <t>1. Elaborar una herramienta para consulta de indicadores que mejoren el análisis y la elaboración del plan de auditoría, de los casos seleccionados para investigación a las devoluciones y/o compensaciones y demás investigaciones efectuadas en el subproceso de Fiscalización y Liquidación.</t>
  </si>
  <si>
    <t xml:space="preserve">1. Poner a disposición la información y las consultas para el cálculo de los indicadores de fiscalización </t>
  </si>
  <si>
    <t>Documento sobre la información puesta a disposición, incluyendo la lógica del cálculo de los indicadores</t>
  </si>
  <si>
    <r>
      <rPr>
        <b/>
        <sz val="12"/>
        <rFont val="Arial"/>
        <family val="2"/>
      </rPr>
      <t>DGI</t>
    </r>
    <r>
      <rPr>
        <sz val="12"/>
        <rFont val="Arial"/>
        <family val="2"/>
      </rPr>
      <t xml:space="preserve">
NC - Subproceso de Fiscalización y Liquidación
Subdirección de Fiscalización Tributaria
NC - Subproceso Innovación y Tecnología
Subdirección de Procesamiento de Datos
REFORMULADO 
09122022</t>
    </r>
  </si>
  <si>
    <t>2. Elaborar una herramienta para consulta que despliegue la información de los indicadores de auditoria.</t>
  </si>
  <si>
    <t>Herramienta para consulta de indicadores de auditoria</t>
  </si>
  <si>
    <r>
      <rPr>
        <b/>
        <sz val="12"/>
        <rFont val="Arial"/>
        <family val="2"/>
      </rPr>
      <t>DGI</t>
    </r>
    <r>
      <rPr>
        <sz val="12"/>
        <rFont val="Arial"/>
        <family val="2"/>
      </rPr>
      <t xml:space="preserve">
NC - Subproceso de Fiscalización y Liquidación
Subdirección de Fiscalización Tributaria
NC - Subproceso Innovación y Tecnología
Subdirección de Información y Analítica
REFORMULADO 
09122022</t>
    </r>
  </si>
  <si>
    <t>2.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t>
  </si>
  <si>
    <t>1. Enviar a las seccionales la acción de control y los seleccionados.</t>
  </si>
  <si>
    <t>Memorando de lineamientos de auditoría.</t>
  </si>
  <si>
    <r>
      <rPr>
        <b/>
        <sz val="12"/>
        <rFont val="Arial"/>
        <family val="2"/>
      </rPr>
      <t>DGI</t>
    </r>
    <r>
      <rPr>
        <sz val="12"/>
        <rFont val="Arial"/>
        <family val="2"/>
      </rPr>
      <t xml:space="preserve">
NC - Subproceso de Fiscalización y Liquidación
Coordinación de Pensamiento Estratégico de Fiscalización Tributaria</t>
    </r>
  </si>
  <si>
    <t>22  03 00</t>
  </si>
  <si>
    <t>Hallazgo No. 2. Devoluciones asociadas a proveedores ficticios  “(…) 18 devoluciones de las DSI Bogotá y DSI Medellín por valor de $5.841.858.193 de contribuyentes relacionados con compra de facturas a proveedores ficticios del caso “La Patrona”, que no fueron objeto de fiscalización y quedaron en firme; la DIAN solo puede esperar las resultas judiciales, de algo que había podio manejar</t>
  </si>
  <si>
    <t>"(...) en las reuniones del nivel directivo de las DSI se tomó la decisión de su depuración (...) estas decisiones de nivel directivo de las DSI no se encuentran justificadas, ni documentadas para las devoluciones depuradas relacionadas con los hechos de fraude originado por proveedores ficticios (…).  se presentó por deficiencias en la aplicación de los lineamientos definidos en el memo</t>
  </si>
  <si>
    <t>1. Fortalecer los programas de control enfocados a presuntos proveedores ficticios o con operaciones simuladas y sus adquirentes, incluyendo criterios de selección en donde se tenga en cuenta solicitudes de devolución y/o compensación.</t>
  </si>
  <si>
    <t>1. Solicitar a la Coordinación de Programas y Campañas de Control que sea considerado en los criterios de selección del programa un control respecto de las solicitudes de devolución y/o compensación.</t>
  </si>
  <si>
    <t>Documento de solicitud.</t>
  </si>
  <si>
    <t>2. Enviar para su ejecución, el programa de control considerando criterios de selección resultantes de la actividad 1.</t>
  </si>
  <si>
    <r>
      <rPr>
        <b/>
        <sz val="12"/>
        <rFont val="Arial"/>
        <family val="2"/>
      </rPr>
      <t>DGI</t>
    </r>
    <r>
      <rPr>
        <sz val="12"/>
        <rFont val="Arial"/>
        <family val="2"/>
      </rPr>
      <t xml:space="preserve">
NC - Subproceso de Fiscalización y Liquidación
Coordinación de Pensamiento Estratégico de Fiscalización Tributaria
REFORMULADO
20052022</t>
    </r>
  </si>
  <si>
    <t>2. Revisar y ajustar el procedimiento PR-COT-0465 «INVESTIGACIÓN Y DETERMINACIÓN DE TRIBUTOS E IMPOSICIÓN DE SANCIONES», en y/o documentos asociados, en lo referente a la depuración de las cargas de servicio.</t>
  </si>
  <si>
    <t>1. Analizar y evaluar  el procedimiento, y/o documentos asociados respecto a la depuración de cargas de servicio.</t>
  </si>
  <si>
    <t>Documento de análisis y evaluación</t>
  </si>
  <si>
    <r>
      <rPr>
        <b/>
        <sz val="12"/>
        <rFont val="Arial"/>
        <family val="2"/>
      </rPr>
      <t>DGI</t>
    </r>
    <r>
      <rPr>
        <sz val="12"/>
        <rFont val="Arial"/>
        <family val="2"/>
      </rPr>
      <t xml:space="preserve">
NC - Subproceso de Fiscalización y Liquidación 
Coordinación de Sistemas de Información y Procedimiento de Fiscalización Tributaria 
Coordinación de Pensamiento Estratégico de Fiscalización Tributaria 
Coordinación de Supervisión, control y seguimiento de Fiscalización</t>
    </r>
  </si>
  <si>
    <t>2. Efectuar los ajustes al procedimiento,  y/o documentos asociados con base en el resultado del análisis efectuado.</t>
  </si>
  <si>
    <t>Procedimiento y/o documentos asociados, ajustados y publicados.</t>
  </si>
  <si>
    <r>
      <rPr>
        <b/>
        <sz val="12"/>
        <rFont val="Arial"/>
        <family val="2"/>
      </rPr>
      <t>DGI</t>
    </r>
    <r>
      <rPr>
        <sz val="12"/>
        <rFont val="Arial"/>
        <family val="2"/>
      </rPr>
      <t xml:space="preserve">
NC - Subproceso de Fiscalización y Liquidación
Coordinación de Sistemas de Información y Procedimiento de Fiscalización Tributaria
REFORMULADO 
09122022</t>
    </r>
  </si>
  <si>
    <t>Hallazgo No. 3. Devolución sin investigación por Fiscalización  “(..) dos (2) devoluciones de la DSI Medellín relacionadas con facturas de proveedores ficticios que presentaban marcas de auditoría y perfilamiento de riesgo alto, las cuales adquirieron firmeza y, por tanto, hoy no pueden ser objeto de fiscalización, situaciones que no permiten establecer la procedencia y si el valor devue</t>
  </si>
  <si>
    <t>“Estos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t>
  </si>
  <si>
    <t>1. Analizar y evaluar  el procedimiento, y/o documentos asociados respecto a los parámetros de depuración.</t>
  </si>
  <si>
    <r>
      <rPr>
        <b/>
        <sz val="12"/>
        <rFont val="Arial"/>
        <family val="2"/>
      </rPr>
      <t>DGI</t>
    </r>
    <r>
      <rPr>
        <sz val="12"/>
        <rFont val="Arial"/>
        <family val="2"/>
      </rPr>
      <t xml:space="preserve">
NC - Subproceso de Fiscalización y Liquidación
Coordinación de Sistemas de Información y Procedimiento de Fiscalización Tributaria
Coordinación de Pensamiento Estratégico de Fiscalización Tributaria
Coordinación de Supervisión, control y seguimiento de Fiscalización.</t>
    </r>
  </si>
  <si>
    <t>3.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t>
  </si>
  <si>
    <t>Hallazgo 4. Términos para autorizar devoluciones abreviadas  "Términos para autorizar devoluciones abreviadas (D). devoluciones que exceden el cumplimiento de los términos para proferir resoluciones de devoluciones abreviadas por parte de las DSI´s Bogotá, Barranquilla, Medellín y Santa Marta en el plazo establecido en el Decreto Legislativo 535 de 2020, lo que generó retrasos en el pago</t>
  </si>
  <si>
    <t>"La situación descrita, se presenta por deficiencias en el seguimiento y control para el reconocimiento de las devoluciones abreviadas por parte de las DSI Bogotá, DSI Medellín, DSI Barranquilla y DSIA Santa Marta generando retrasos en las devoluciones e impidiendo que los contribuyentes que radicaron sus solicitudes en debida forma contaran con los recursos de manera oportuna para super</t>
  </si>
  <si>
    <t>1. Elaborar plan de contingencia, para atención de solicitudes de devolución y/o compensación, aplicable en casos de expedirse medidas gubernamentales derivadas de declaratorias de Estados de Emergencia, que lleven a un desborde de la capacidad operativa de las dependencias involucradas en la gestión de solicitudes de devolución y/o compensación.</t>
  </si>
  <si>
    <t>1. Elaborar plan de contingencia que abarque los procesos y subprocesos que intervienen en la gestión de solicitudes de devolución y/o compensación.</t>
  </si>
  <si>
    <t>Plan de contingencia</t>
  </si>
  <si>
    <r>
      <rPr>
        <b/>
        <sz val="12"/>
        <rFont val="Arial"/>
        <family val="2"/>
      </rPr>
      <t>DGI</t>
    </r>
    <r>
      <rPr>
        <sz val="12"/>
        <rFont val="Arial"/>
        <family val="2"/>
      </rPr>
      <t xml:space="preserve">
NC - Subproceso Recaudo - Devoluciones
Subdirección de Devoluciones</t>
    </r>
  </si>
  <si>
    <t>2. Aprobar Plan de Contingencia</t>
  </si>
  <si>
    <t>Resolución Interna publicada</t>
  </si>
  <si>
    <r>
      <rPr>
        <b/>
        <sz val="12"/>
        <rFont val="Arial"/>
        <family val="2"/>
      </rPr>
      <t>DGI</t>
    </r>
    <r>
      <rPr>
        <sz val="12"/>
        <rFont val="Arial"/>
        <family val="2"/>
      </rPr>
      <t xml:space="preserve">
NC - Subproceso Recaudo - Devoluciones
Subdirección de Devoluciones
Dirección General DIAN
REFORMULADO 
09122022</t>
    </r>
  </si>
  <si>
    <t>14  04 00</t>
  </si>
  <si>
    <t>Hallazgo No. 5. Supervisión Contratos de Macrotítulos  "El hallazgo se enfoca en las debilidades y falencias evidenciadas en la supervisión, seguimiento y monitoreo de los contratos de macrotítulos suscritos entre el Ministerio de Hacienda y Crédito Público - MHCP y el Depósito Centralizado de Valores – DECEVAL, para las vigencias 2018 y 2019, en los cuales la supervisión está a cargo de</t>
  </si>
  <si>
    <t>"(...) la DIAN no cuenta con documentos soportes que permitan ejercer control sobre la trazabilidad de los TIDIS, toda vez, que, al indagar sobre los mismos, remiten tablas en Excel, sin entregar información o documentos que permitan validar y cotejar lo contemplado en dichas bases, además no registran los cambios de tenedor (...)"</t>
  </si>
  <si>
    <t>1. Consolidar informe histórico de TIDIS caducados, para todos los contratos, con inicio 2021.</t>
  </si>
  <si>
    <t>1. Conformar y mantener base de datos de TIDIS caducados con identificación del Contrato bajo el cual fueron expedidos, iniciando con el contrato para expediciones vigencia 2021.</t>
  </si>
  <si>
    <t>Base de datos histórica de TIDIS caducados, a partir de expediciones 2021</t>
  </si>
  <si>
    <r>
      <rPr>
        <b/>
        <sz val="12"/>
        <rFont val="Arial"/>
        <family val="2"/>
      </rPr>
      <t>DGI</t>
    </r>
    <r>
      <rPr>
        <sz val="12"/>
        <rFont val="Arial"/>
        <family val="2"/>
      </rPr>
      <t xml:space="preserve">
NC - Subproceso Recaudo - Devoluciones 
Subdirección de Devoluciones</t>
    </r>
  </si>
  <si>
    <t>Hallazgo No. 7. Intereses Doble Compensación - Expediente NIT 860.068.121-6   ." (…) el pago de los intereses moratorios que se causan intereses en el período del 19 de diciembre de 2017 al 19 de febrero de 2019 por valor de $143.314.920 debido a que la División de Gestión de Recaudo de la DSI Grandes Contribuyentes profirió resolución de compensación No. 6282-1576 del 18 de diciembre de</t>
  </si>
  <si>
    <t>"(…) originado por la falta de actualización del aplicativo SIE devoluciones por parte de los funcionarios encargados de notificar los actos administrativos en el subproceso de devoluciones y compensaciones"</t>
  </si>
  <si>
    <r>
      <rPr>
        <b/>
        <sz val="12"/>
        <rFont val="Arial"/>
        <family val="2"/>
      </rPr>
      <t>DGI</t>
    </r>
    <r>
      <rPr>
        <sz val="12"/>
        <rFont val="Arial"/>
        <family val="2"/>
      </rPr>
      <t xml:space="preserve">
NC - Subproceso Administración de Cartera
NC - Subproceso  Recaudo - Devoluciones 
Dirección de Gestión de Impuestos
Subdirección de Recaudo
Subdirección de Cobranzas y Control Extensivo
Coordinación de Administración de Aplicativos de  Impuestos
Coordinación de Cobranzas
REFORMULADO 
09122022</t>
    </r>
  </si>
  <si>
    <r>
      <rPr>
        <b/>
        <sz val="12"/>
        <rFont val="Arial"/>
        <family val="2"/>
      </rPr>
      <t>DGI</t>
    </r>
    <r>
      <rPr>
        <sz val="12"/>
        <rFont val="Arial"/>
        <family val="2"/>
      </rPr>
      <t xml:space="preserve">
NC - Subproceso Administración de Cartera
NC - Subproceso  Recaudo - Devoluciones 
Dirección de Gestión de Impuestos
Subdirección de Recaudo
Subdirección de Cobranzas y Control Extensivo
Coordinación de Administración de Aplicativos de  Impuestos
Coordinación de Cobranzas
NC - Subproceso Innovación y Tecnología
Dirección de Gestión de Innovación y Tecnología
Subdirección de Innovación y Proyectos
Subdirección de Soluciones y desarrollo
Subdirección de Procesamiento de Datos
Subdirección de Infraestructura Tecnológica y de Operaciones
REFORMULADO 
09122022</t>
    </r>
  </si>
  <si>
    <t>Hallazgo No. 8. Pago de Intereses Moratorios  “Pago de intereses moratorios por $201.491.880 al contribuyente con NIT 900.215.823-3 para la DSI Bogotá, y por $82.027.000 al contribuyente con NIT 890.911.431-1 de la DSI Medellín; para un total de $283.518.880. Estas situaciones se presentaron debido a las falencias en la expedición de las certificaciones generadas por la División de cobra</t>
  </si>
  <si>
    <t>“(…) el pago de intereses moratorios se originó por deficiencias en la expedición de la certificación de deudas a cargo de la División de Gestión de Cobranzas quien certificó una deuda que no existía a cargo del contribuyente, (…)  falta de interoperabilidad de los sistemas de información con los procedimientos implementados en la DIAN (…)”</t>
  </si>
  <si>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REFORMULADO 
09122022</t>
    </r>
  </si>
  <si>
    <t>Hallazgo No. 9. Gestión de Cobro Improcedentes  “Pérdida de oportunidad de cobro de las devoluciones improcedentes como quiera que operó el fenómeno jurídico de la prescripción de obligaciones claras, expresas y exigibles por valor de $905.057.500, que no fueron declaradas remisibles, mandamiento de pago proferidos con inconsistencias y falta de oportunidad para proferir mandamiento de p</t>
  </si>
  <si>
    <t>"(…) deficiencias en el control por parte de los responsables en la gestión persuasiva, coactiva y de cobro de los recursos producto de las devoluciones improcedentes de la DSI Bogotá, en el seguimiento y oportuna expedición de los mandamientos de pago, así como en la implementación de acciones tendientes al fortalecimiento de controles, metodologías y procedimientos que mitiguen el ries</t>
  </si>
  <si>
    <t>Hallazgo No. 10 Incidencias Obligaciones Financieras  “(…)  incumplimiento del procedimiento de gestión de la mesa de servicio para la solución de incidentes reportados por las DSI a nivel nacional, que se relacionan con inconsistencias en los saldos o en su actualización en el aplicativo Obligación Financiera, lo que afecta las devoluciones y cobranzas</t>
  </si>
  <si>
    <t>“(…) causado por incumplimiento en los procedimientos de gestión de la mesa de servicio, en el cual se establecen acuerdos de nivel de servicio, se definen los tiempos de recuperación de la incidencia, (…)”</t>
  </si>
  <si>
    <t>1. Revisar el procedimiento y los instructivos asociados a la gestión de la mesa de servicio y ajustar de ser necesario.</t>
  </si>
  <si>
    <t>1. Verificar y actualizar el procedimiento con el fin de incluir los controles necesarios que eviten que se queden incidentes sin atender dentro de los tiempos establecidos.</t>
  </si>
  <si>
    <t>2. Revisar y diagnosticar las 16 incidencias que están sin cerrar para resolverlas.</t>
  </si>
  <si>
    <t>1. Revisar y diagnosticar las 16 incidencias que están sin atender y evaluar el impacto que generan para determinar  como resolverlas.</t>
  </si>
  <si>
    <t>Documento de Diagnóstico.</t>
  </si>
  <si>
    <r>
      <rPr>
        <b/>
        <sz val="12"/>
        <rFont val="Arial"/>
        <family val="2"/>
      </rPr>
      <t>DGI</t>
    </r>
    <r>
      <rPr>
        <sz val="12"/>
        <rFont val="Arial"/>
        <family val="2"/>
      </rPr>
      <t xml:space="preserve">
NC - Subproceso Administración de Cartera
NC - Subproceso  Recaudo - Devoluciones 
Dirección de Gestión de Impuestos
Subdirección de Recaudo
Subdirección de Devoluciones - Subdirección de Cobranzas y Control Extensivo
Coordinación de Administración de Aplicativos de  Impuestos
Coordinación de Cobranzas
NC - Subproceso Innovación y Tecnología
Dirección de Gestión de Innovación y Tecnología
Subdirección de Soluciones y desarrollo</t>
    </r>
  </si>
  <si>
    <t>2. Elaborar proyecto de desarrollo tecnológico.</t>
  </si>
  <si>
    <t>Cronograma de trabajo</t>
  </si>
  <si>
    <t>Puesta en producción del proyecto</t>
  </si>
  <si>
    <t>Hallazgo No. 11 Gestión documental de expedientes en proceso de devoluciones y/o compensaciones  (...) en la DSI Medellín y la DSIA Santa Marta y hace referencia a las falencias en la organización de las carpetas en cuanto a rotulación, foliación, hojas de control de unidad documental, revisión de series, unidades documentales, tablas de retención documental y registro de fechas en orden</t>
  </si>
  <si>
    <t>“(…) Deficiencias de gestión y control en el seguimiento a la consistencia de los documentos que conforman los expedientes, derivados de las actuaciones administrativas adelantadas por los responsables del subproceso de Devoluciones y Compensaciones “</t>
  </si>
  <si>
    <t>1. Efectuar capacitación a nivel nacional, con énfasis en las Direcciones Seccionales de Medellín y Santa Marta sobre el procedimiento Organización de documentos PR-FI-0163 y el instructivo IN-ADF-0132 y el  Memorando Conjunto No. 105 del 24 de junio de 2020.</t>
  </si>
  <si>
    <t>1. Capacitar a nivel nacional sobre el procedimiento Organización de documentos PR-FI-0163 y el instructivo IN-ADF-0132 y el  Memorando Conjunto No. 105 del 24 de junio de 2020.</t>
  </si>
  <si>
    <t>Capacitación efectuada.</t>
  </si>
  <si>
    <r>
      <rPr>
        <b/>
        <sz val="12"/>
        <rFont val="Arial"/>
        <family val="2"/>
      </rPr>
      <t>DGI</t>
    </r>
    <r>
      <rPr>
        <sz val="12"/>
        <rFont val="Arial"/>
        <family val="2"/>
      </rPr>
      <t xml:space="preserve">
DS - Subproceso Recursos Administrativos
GIT de Documentación o quien haga sus veces en las Direcciones Seccionales
DS - Subproceso Fiscalización y Liquidación  
Divisiones de fiscalización, recaudo y recaudo y cobranzas de las Direcciones Seccionales</t>
    </r>
  </si>
  <si>
    <t>2. Realizar control a los expedientes en gestión, utilizando la lista de chequeo ajustada y dando cumplimiento al memorando conjunto ajustado en relación con la norma archivística en  los expedientes del proceso de Fiscalización y Liquidación - Subproceso de Control Tributario</t>
  </si>
  <si>
    <t>1. Realizar trimestralmente, la verificación al cumplimiento del  memorando utilizando la lista de chequeo diseñada para el efecto. Para la verificación, deberán tomar una muestra aleatoria de los expedientes abiertos en el año a verificar, de acuerdo al memorando.</t>
  </si>
  <si>
    <t>Listas de chequeo.</t>
  </si>
  <si>
    <r>
      <rPr>
        <b/>
        <sz val="12"/>
        <rFont val="Arial"/>
        <family val="2"/>
      </rPr>
      <t>DGI</t>
    </r>
    <r>
      <rPr>
        <sz val="12"/>
        <rFont val="Arial"/>
        <family val="2"/>
      </rPr>
      <t xml:space="preserve">
DS - Subproceso Fiscalización y Liquidación
Divisiones de Fiscalización
DS - Subproceso Recaudo - Devoluciones
Divisiones de Recaudo o Recaudo y cobranzas
DS - Subproceso Recursos Administrativos
GIT de Documentación ola dependencia que haga sus veces
Direcciones Seccionales de Impuestos o Impuestos y Aduanas de Barranquilla, Bogotá, Cúcuta, Medellín y Santa Marta.</t>
    </r>
  </si>
  <si>
    <t>2. Elaborar  trimestralmente el informe  de la verificación de los expedientes con sus soportes por parte de las  divisiones de fiscalización, recaudo, recaudo y cobranzas o la dependecia que haga sus veces.</t>
  </si>
  <si>
    <t>Informes trimestrales.</t>
  </si>
  <si>
    <r>
      <rPr>
        <b/>
        <sz val="12"/>
        <rFont val="Arial"/>
        <family val="2"/>
      </rPr>
      <t>DGI</t>
    </r>
    <r>
      <rPr>
        <sz val="12"/>
        <rFont val="Arial"/>
        <family val="2"/>
      </rPr>
      <t xml:space="preserve">
DS - Subproceso Fiscalización y Liquidación
Divisiones de Fiscalización
DS - Subproceso Recaudo - Devoluciones
Divisiones de Recaudo o Recaudo y cobranzas
DS - Subproceso Recursos Administrativos
GIT de Documentación ola dependencia que haga sus veces.
Direcciones Seccionales de Impuestos o Impuestos y Aduanas de Barranquilla, Bogotá, Cúcuta, Medellín y Santa Marta.</t>
    </r>
  </si>
  <si>
    <t>Hallazgo No. 12. Información almacenada en el aplicativo MUISCA-SIE Devoluciones   "El hallazgo se refiere a 167 mensajes de error del aplicativo MUISCA para la DSIA Santa Marta, los cuales se presentan por deficiencias de gestión y control en el seguimiento a la consistencia de los documentos que conforman los expedientes en el aplicativo SIE- Devoluciones, lo cual genera falta de confi</t>
  </si>
  <si>
    <t>"(…) Lo anterior, por deficiencias de gestión y control en el seguimiento a la consistencia de los documentos que conforman los expedientes en el aplicativo SIE- Devoluciones, lo cual genera falta de confiabilidad en la información contenida en Sistemas y subsistemas tecnológicos de la DIAN (...)"</t>
  </si>
  <si>
    <t>1. Realizar diagnóstico de los errores presentados que impidieron la consulta en el Servicio Informático de Devoluciones de los documentos asociados a los asuntos: 202081130100006366,  202081130100008700, 202081130100010770, 202081130100013038, 202081130100135495 y adoptar la solución .</t>
  </si>
  <si>
    <t>1. Diagnóstico mensajes de error</t>
  </si>
  <si>
    <t>Documento diagnóstico</t>
  </si>
  <si>
    <t>2. A partir de los resultados del diagnóstico, adoptar la solución que corresponda para asegurar la consulta de los documentos asociados a los asuntos de las solicitudes de devolución objeto del hallazgo.</t>
  </si>
  <si>
    <t>Compendio PDF documentos consultados</t>
  </si>
  <si>
    <t>2. Informar a los entes de control, al inicio de cada auditoría o inspección del Subproceso de Devoluciones los requisitos mínimos de hardware, software y navegadores, que deben disponer para acceder a los documentos y consultas  de los servicios informáticos de la DIAN mediante los roles asignados en el ejercicio de las auditorías o inspecciones.</t>
  </si>
  <si>
    <t>1. Elaboración documento de presentación de requisitos mínimos de hardware y software, para entes de control, disponible.</t>
  </si>
  <si>
    <t>Presentación</t>
  </si>
  <si>
    <t>23 Aud Regular Vigencia 2010
(Recaudadora)
AEF - Seguimiento PM 2014</t>
  </si>
  <si>
    <t>18 01 002</t>
  </si>
  <si>
    <t>Deudores - Sanciones
El saldo de la cuenta Deudores presenta incertidumbre debido a que en las subcuentas 140104-02 y 140104-03 Sanciones Aduaneras y Cambiarias, según informe del aplicativo MUISCA, registra saldo final negativo, contrario a la naturaleza de la cuenta, por $106.686,3 millones.</t>
  </si>
  <si>
    <t>La anterior situación afecta la razonabilidad de de la cuenta contraviniendo lo dispuesto en el parágrafo 104 del numeral 2.7 referente a la característica de razonabilidad de la información contable pública.</t>
  </si>
  <si>
    <t>Conseguir  una solución informática que permita disponer de información controlada con relevancia contable, a través del monitoreo y control del flujo de documentos que ingresan y salen de la totalidad de los SIES de la Entidad y que afectan el SIE de contabilidad.</t>
  </si>
  <si>
    <r>
      <rPr>
        <b/>
        <sz val="12"/>
        <rFont val="Arial"/>
        <family val="2"/>
      </rPr>
      <t>DGI</t>
    </r>
    <r>
      <rPr>
        <sz val="12"/>
        <rFont val="Arial"/>
        <family val="2"/>
      </rPr>
      <t xml:space="preserve">
NC- Subproceso Innovación y Tecnología
Dirección de Gestión e Innovación y Tecnología
Subdirección de Innovación y Proyectos
Subdirección de Soluciones y Desarrollo
NC- Subproceso Función Recaudadora
Dirección de Gestión de Impuestos
Subdirección de Recaudo
Coordinación de Contabilidad de la Función Recaudadora     
REFORMULADO
30092017
30032018
30042020
31102020
ACTALIZADO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</si>
  <si>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REFORMULADO
30092017
30032018
30042020
31102020
20052022
09122022
ACTALIZADO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</si>
  <si>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RFORMULADO
20052022
09122022</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</si>
  <si>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Subdirección de Infraestructura Tecnológica y de Operaciones
NC - Subproceso Función Recaudadora
Dirección de Gestión de Impuestos
Subdirección de Recaudo
Coordinación de Contabilidad de la Función Recaudadora
REFORMULADO
30042020
31102020
30112021
20052022
09122022
</t>
    </r>
  </si>
  <si>
    <t>1  Aud Vig  2012 Aduanas e Impuestos Bogota
(Recaudadora)
AEF - Seguimiento PM 2014</t>
  </si>
  <si>
    <t>19 04 002</t>
  </si>
  <si>
    <t>Control Interno: Se evidencio que el Manual Contable no es aplicado por las diferentes áreas involucradas en el proceso contable.
-       Se observó que la información contable no es procesada de manera oportuna, toda vez que se presenta un atraso de hasta cinco meses cuando se comienza año fiscal, y deben permanentemente recurrir a solicitar plazos para la entrega de información a los diferentes entes de control.
-       Los aplicativos que sirven de soporte a los registros contables no son confiables y no generan la información que se requiere, como en el caso de los documentos por validar que integran los diversos saldos de los estados contables.
-       Con relación a los comprobantes automáticos para reclasificar los documentos por validar, se evidencio que presenta fallas ya que existen documentos desde la vigencia 2005.
-       Aunque se realizan las conciliaciones bancarias no se depuran las partidas conciliatorias, igual sucede con la información que reportan las diferentes dependencias que no registran documentos en el mes del suceso y lo dejan pendiente para el siguiente mes.
-       La oficina de sistemas no ha vuelto a reportar el total de documentos recibidos y procesados en los diferentes períodos, no permitiendo conocer cuántos documentos quedaron pendientes de incorporar al sistema.</t>
  </si>
  <si>
    <t>El  Manual contable  no es aplicado por las dependencias involucradas.</t>
  </si>
  <si>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</si>
  <si>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REFORMULADO
30042020
31102020
30112021
20052022
09122022</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</si>
  <si>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Subdirección de Infraestructura Tecnológica y de Operaciones
NC - Subproceso Función Recaudadora
Dirección de Gestión de Impuestos
Subdirección de Recaudo
Coordinación de Contabilidad de la Función Recaudadora
REFORMULADO
30042020
31102020
30112021
20052022
09122022</t>
    </r>
  </si>
  <si>
    <t>2  Aud Vig  2012 Aduanas e Impuestos Bogota
(Recaudadora)
AEF - Seguimiento PM 2014</t>
  </si>
  <si>
    <t>18 01 004</t>
  </si>
  <si>
    <t>Fondo Rotatorio – Partidas conciliatorias:  En la Cuenta Efectivo, con saldo a 31 de diciembre de 2012, de $367.747 millones, de los cuales  en la subcuenta  fondo rotatorio  se presenta una diferencia en el saldo de $6.517 millones, con los saldos de los extractos bancarios, que corresponden a partidas conciliatorias de las cuales $1.046 millones, vienen con más de seis meses de permanencia, sin que las gestiones adelantadas sean adecuadas, lo cual no permite que la información reflejada en los estados contables sea útil y pertinente. Incidiendo en las cuentas de patrimonio.</t>
  </si>
  <si>
    <t>Gestiones inadecuadas en la depuración de partidas conciliatorias.</t>
  </si>
  <si>
    <t>Realizar la depuración de partidas conciliatorias,con antigüedad superior a dos meses contables, y efectuar los ajustes contables pertinentes.</t>
  </si>
  <si>
    <t>Adelantar, por lo menos, una mesa de trabajo virtual, con la participación de la Subdirección de devoluciones, la Coordinación de Contabilidad de la función recaudadora y la Dirección seccional de impuestos y aduanas de Arauca, dirigida a diagnosticar y establecer el debido tratamiento administrativo y contable de la totalidad de los casos que constituyen partidas conciliatorias, con antigüedad superior a dos meses contables, que aparecen en la contabilidad de la mencionada dirección seccional.</t>
  </si>
  <si>
    <t>Formato FT 1674 o control de asistencia a reuniones TEAM, con el registro de los compromisos acordados en la(s) reunión(es) realizada(s).</t>
  </si>
  <si>
    <t>DGI
NC -  Subproceso Recaudo - Devoluciones 
Dirección de Gestión de Impuestos
                                                                                                                                                                                                                                                                                                                                                                                                 Subproceso NC -  Subproceso Función Recaudadora
Dirección de Gestión de Impuestos
Subdirección de Recaudo
Coordinación de Contabilidad de la Función Recaudadora
DS - Subproceso Función Recaudadora
Dirección Seccional de Impuestos y Aduanas de  Arauca
División de Recaudo y Cobranzas 
Grupo Interno de Trabajo de Contabilidad 
REFORMULADO 
30042020
10052021
09122022
ACTUALIZADO
30112021</t>
  </si>
  <si>
    <t>Realizar las actividades administrativas y contables necesarias para concluir la depuración  y ajuste de los valores de las partidas conciliatorias del Fondo Rotatorio de Devoluciones  con antigüedad superior a dos meses contables, por parte de la Dirección seccional de impuestos y aduanas de Arauca.</t>
  </si>
  <si>
    <t>formato FT- ADF – 1938 “CONCILIACIÓN CONTABLE FONDO ROTATORIO DE DEVOLUCIONES DE IMPUESTOS” de los meses contables de enero y marzo de 2023</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</si>
  <si>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DS - Subproceso Función Recaudadora
Dirección Seccional de Impuestos y Aduanas de  Arauca
División de Recaudo y Cobranzas 
Grupo Interno de Trabajo de Contabilidad 
REFORMULADO 
30042020
10052021
30112021
20052022
09122022</t>
    </r>
  </si>
  <si>
    <t xml:space="preserve">Depurar las partidas conciliatorias del Fondo Rotatorio de Devoluciones, con antigüedad superior a dos meses contables, que se reflejen en el informe del mes contable de diciembre de 2022 de las direcciones seccionales.  </t>
  </si>
  <si>
    <t>3  Aud Vig  2012 Aduanas e Impuestos Bogota
(Recaudadora)
AEF - Seguimiento PM 2014</t>
  </si>
  <si>
    <t>Rentas por Cobrar: Se presenta Incertidumbre sobre el saldo de $15.063.412 millones  en Rentas por Cobrar a diciembre 31 de 2012 y que inciden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los registros que integran los valores de los documentos por validar, y los terceros que integran el aplicativo SIAT,  sobre los cuales la entidad puede ejercer el derecho de cobro, teniendo en cuenta: 
-       Los valores registrados en los aplicativos de cobro y Obligación financiera - Cuenta Corriente, difieren de los registrados en contabilidad, no existen conciliaciones que permitan explicar dichas diferencias,  por tanto la entidad no cuenta con una base de datos o sistema que sea soporte de los saldos contables.
-       El Aplicativo SIAT, no cuenta con libros auxiliares a nivel de terceros,  registra un saldo de $504.055 millones en rentas por cobrar, que corresponden a vigencias anteriores al 2006, sobre las cuales no se tiene certeza de su realización de cobro por cuanto pueden estar prescitas.
-     En las rentas por cobrar, vigencia actual, se registran rentas por validar, atendiendo los conceptos emitidos por la CGN, sin embargo, el saldo contiene inconsistencias desde el año 2005, sobre los cuales la entidad debió adelantar su proceso de validación, según lo estipulado en el Manual Contable de Dian Recaudadora.</t>
  </si>
  <si>
    <t>No se encuentra registrada la totalidad de la información financiera  en los sistemas de información de la DIAN, lo que afecta la realidad de las cifras presentadas  en los Estados Financieros. Además del atraso administrativo y falta de soportes de los documentos y falta de gestión en los procesos  involucrados.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</si>
  <si>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</si>
  <si>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REFORMULADO
30032019
30042020
31102020
30112021
20052022
09122022</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</si>
  <si>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Subdirección de Infraestructura Tecnológica y de Operaciones
NC - Subproceso Función Recaudadora
Dirección de Gestión de Impuestos
Subdirección de Recaudo
Coordinación de Contabilidad de la Función Recaudadora
REFORMULADO
30032019
30042020
31102020
30112021
20052022
09122022</t>
    </r>
  </si>
  <si>
    <t>4  Aud Vig  2012 Aduanas e Impuestos Bogota
(Recaudadora)
AEF - Seguimiento PM 2014</t>
  </si>
  <si>
    <t>Deudores: Se presenta Incertidumbre sobre el saldo de $5.599.683 millones,  en la cuenta deudores a diciembre 31 de 2012, que incide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y los registros que integran los valores de los documentos por validar, sobre los cuales la entidad puede ejercer el derecho de cobro, teniendo en cuenta: 
-       Los valores registrados en los aplicativos de cobro y Obligación financiera - Cuenta Corriente, difieren de los registrados en contabilidad, no existen conciliaciones que permitan explicar dichas diferencias, y por tanto la entidad no cuenta con una base de datos o sistema que sea soporte de los saldos contables. 
-       El Aplicativo SIAT, no cuenta con libros auxiliares a nivel de terceros,  registra un saldo de $1.380.244 millones en deudores, que corresponden a vigencias anteriores al 2005, sobre las cuales no se tiene certeza de su realización de cobro por cuanto pueden estar prescitas. 
Así mismo, en el aplicativo de la función comercial se evidencian saldos de vigencias anteriores a los cuales no se observa una adecuada gestión de cobro.</t>
  </si>
  <si>
    <t>Falta de gestión por parte de la DIAN para establecer la veracidad de las cifras contables, además, inadecuado uso de los diferentes aplicativos con que cuenta y   decisiones inoportunas al  ejercer la gestión de cobro.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</si>
  <si>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30042020
31102020
ACTUALIZADO
30112021                                                                             </t>
    </r>
  </si>
  <si>
    <t>6  Aud Vig  2012 Aduanas e Impuestos Bogota
(Recaudadora)
AEF - Seguimiento PM 2014</t>
  </si>
  <si>
    <t>Hallazgo No. 6: Cuentas por Pagar: 
Se presenta Incertidumbre sobre el saldo de $12.193.069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los registros que integran los valores de los documentos por validar por $215.082 millones y el saldo en el aplicativo SIAT a 31 de diciembre es contrario a la naturaleza de la cuenta por $185.468.millones de los cuales se desconocen los terceros por cuanto no se cuenta con libros auxiliares que permiten identificarlos y pueden estar prescritos a la fecha.</t>
  </si>
  <si>
    <t xml:space="preserve">Ausencia de controles para el manejo de la información financiera, lo que impide  conocer los documentos procesados y los pendientes; así como carencia de documentos básicos (libros auxiliares) que permitan esclarecer los hechos financieros. </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</si>
  <si>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</si>
  <si>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Subdirección de Infraestructura Tecnológica y de Operaciones
NC - Subproceso Función Recaudadora
Dirección de Gestión de Impuestos
Subdirección de Recaudo
Coordinación de Contabilidad de la Función Recaudadora 
REFORMULADO
30042020
31102020
30112021
20052022
09122022</t>
    </r>
  </si>
  <si>
    <t>7  Aud Vig  2012 Aduanas e Impuestos Bogota
(Recaudadora)
AEF - Seguimiento PM 2014</t>
  </si>
  <si>
    <t xml:space="preserve">Otros Pasivos 
Se presenta Incertidumbre sobre el saldo de $53.715.420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y los registros que integran los valores de los documentos por validar de $109.939 millones . El saldo en el aplicativo SIAT a 31 de diciembre es $1.289.012 millones de los cuales se desconocen los terceros por cuanto no se cuenta con libros auxiliares que permiten identificarlos y pueden estar prescritos a la fecha. </t>
  </si>
  <si>
    <t>Ausencia de controles para el manejo de la información financiera, lo que impide  conocer los documentos procesados y los pendientes; así como carencia de documentos básicos (libros auxiliares) que permitan esclarecer los hechos financieros.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</si>
  <si>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</si>
  <si>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t>2 Aud Vig  2012-2013 Función Recaudadora</t>
  </si>
  <si>
    <t>Hallazgo No. 2:  Depósitos en Instituciones Financieras – Conciliaciones Bancarias
El saldo de la cuenta 101105-01 Cuenta Corriente – Fondo Rotatorio de Devoluciones por $16.561,5 millones, al cierre de la vigencia 2013 presenta partidas conciliatorias antiguas por $2.785 millones, equivalentes al 17% del saldo de la cuenta, que no han sido depuradas y saldos embargados en años anteriores por $1.197 millones, debido a que no se ha dado cumplimiento al Plan de Mejoramiento establecido por la entidad, lo que afecta la razonabilidad de las cifras contables.</t>
  </si>
  <si>
    <t>No se ha dado cumplimiento al Plan de Mejoramiento establecido por la entidad</t>
  </si>
  <si>
    <r>
      <rPr>
        <b/>
        <sz val="12"/>
        <rFont val="Arial"/>
        <family val="2"/>
      </rPr>
      <t>DGI</t>
    </r>
    <r>
      <rPr>
        <sz val="12"/>
        <rFont val="Arial"/>
        <family val="2"/>
      </rPr>
      <t xml:space="preserve">
NC -  Subproceso Recaudo - Devoluciones 
Dirección de Gestión de Impuestos
                                                                                                                                                                                                                                                                                                                                                                                                 Subproceso NC -  Subproceso Función Recaudadora
Dirección de Gestión de Impuestos
Subdirección de Recaudo
Coordinación de Contabilidad de la Función Recaudadora
DS - Subproceso Función Recaudadora
Dirección Seccional de Impuestos y Aduanas de  Arauca
División de Recaudo y Cobranzas 
Grupo Interno de Trabajo de Contabilidad 
REFORMULADO 
30042020
10052021
09122022
ACTUALIZADO
30112021</t>
    </r>
  </si>
  <si>
    <t>3 Aud Vig  2012-2013 Función Recaudadora</t>
  </si>
  <si>
    <t>18 01 001</t>
  </si>
  <si>
    <t>Hallazgo No. 3: Sobreestimación Cuenta Retención en la fuente.
… los valores registrados en las cuentas 1305-05 y 1310-05 Retención en la fuente – Vigencia actual y vigencia anterior cuenta 13 -Rentas por cobrar por declaraciones de retención en fuente, no se soportan en documento que contenga una obligación clara, expresa y exigible a cargo del deudor.
Las rentas por cobrar por concepto de retención en la fuente, se encuentran sobreestimadas en $1.068.518,2 millones considerando:
• Conforme los artículos 382 y 580-1 del Estatuto Tributario las declaraciones de retención en la fuente, presentadas sin pago total no producen efecto legal alguno sin necesidad de acto administrativo que así lo declare y por tanto no constituyen una obligación clara, expresa y exigible a cargo de los contribuyentes que las presentaron, en los registros contables se tienen declaraciones presentadas sin pago por un valor estimado de $571.883,2 millones. 
• La entidad reconoce que la cuenta se encuentra sobreestimada en un valor de $213.000 millones, como consecuencia de una declaración presentada (sin pago), en el mes de diciembre con un error de digitación al registrar un saldo a pagar de $213.000.213.000 pesos.
• La cuenta registra declaraciones de retención en la fuente presentadas sin pago por agentes de retención que cumplen la condición de ser titular de saldo a favor susceptible de compensar con el saldo a pagar de la respectiva declaración, las cuales suman $283.635 millones.
Lo anterior genera una sobrestimación del activo en un 5,6%, 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
De igual forma, la Cuenta 2425-12 Saldos a Favor de Contribuyentes presenta sobreestimación por valor $283.635 millones, por concepto de los saldos a favor susceptible de compensar con los saldos de las declaración de retención en la fuente presentadas sin pago.</t>
  </si>
  <si>
    <t>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</si>
  <si>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</si>
  <si>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REFORMULADO 
30032019
30042020
31102020
30112021
2052022
09122022</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</si>
  <si>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REFORMULADO 
30032019
30042020
31102020
30112021
20052022
09122022</t>
    </r>
  </si>
  <si>
    <t>4 Aud Vig  2012-2013 Función Recaudadora</t>
  </si>
  <si>
    <t>18 01 008</t>
  </si>
  <si>
    <t>Hallazgo No. 4. Razonabilidad  Rentas por Cobrar
Respecto de los saldos registrados, se realizan las siguientes observaciones:
• Impuesto al Valor Agregado IVA – Vigencia actual. Presenta un saldo de $994.040,7 millones, de los cuales $459.313,1 millones se registran en “IVA Interno por Validar” correspondiendo a “documentos que no cumplen con los requisitos para ingresar a los diferentes aplicativos, mientras son gestionados en el  “Proceso de corrección de Inconsistencias” , y sobre los cuales no se tiene certeza de la vigencia a la que pertenecen y del valor de las obligaciones a cargo de los contribuyentes, presentado por tanto incertidumbre sobre este saldo
• Subcuenta Impuesto Preservar Seguridad Democrática – vigencia Actual. Presenta un saldo de $2,6 millones registrado en la cuenta auxiliar “Recaudos por Validar Seguridad Democrática”  que viene desde la vigencia 2009, sin evidenciar depuración de este saldo ni movimiento alguno.
• Gravamen a los Movimientos Financieros – GMF – Vigencia actual y anterior. La cuenta presenta el siguiente comportamiento en las tres últimas vigencias, con un saldo total de $50.222,1 millones al final de la vigencia 2013, observando que al final de 2012 se tiene un saldo $40.237,8 millones y en la última vigencia se reclasifican $20.881,4 millones a la subcuenta de vigencias anteriores, pero incrementándose el saldo total frente al año inmediatamente anterior.
Al Confrontar la cifra total de pagos ($6.036.032.956.000) de recaudo presentada en el libro auxiliar por contribuyentes del Gravamen a los Movimientos Financieros de la vigencia 2013, con el total del reporte de Conciliaciones entre el Banco de la Republica y la DIAN ($5.930.666.139.934), para el mismo periodo, se presenta una diferencia de ($105.366.816.066). Por la naturaleza del impuestos y la periodicidad en la presentación y pago de las declaraciones su saldo debe estar conciliado entre contabilidad – DIAN y Banco de la Republica siempre.
En la información remitida, se observa que existen entidades que reportaron recaudo en la vigencia 2012 y en el periodo 2013 no presentan información, es el caso de algunas Cooperativas como las identificadas con los NIT: 890206107, 890002377, 890907710, 860514823 y algunos fondos como 860007647 – con un saldo por pagar de lo declarado en el 2012-, 860518842, 830141778 y 860029396 entre otras. 
…….. se pudo evidenciar que la DIAN, dentro de la administración de este impuesto que lo cumple desarrollando labores de investigación, control, determinación, discusión, cobro, devolución del impuesto y las demás funciones que le son propias de acuerdo con las facultades otorgadas en el Estatuto Tributario, que la entidad ha entregada todo la confianza del recaudo y su posterior reporte a la DIAN, en el  sistema financiero, sin mayores controles en la verificación si lo recaudado semanalmente por estas instituciones es lo realmente reportado, si se gravan todas las operaciones sujetas al mismo y si el impuesto se está pagando en cabeza del verdadero responsable.</t>
  </si>
  <si>
    <t>Las notas a los estados financieros no se revela el origen y composición del saldo, ni se hace referencia a las situaciones específicas que lo afectan.</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</si>
  <si>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</si>
  <si>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t>10 Aud Vig  2012-2013 Función Recaudadora</t>
  </si>
  <si>
    <t>Hallazgo No. 10 Registros Auxiliares Cuenta 291702 Retención en la Fuente del impuesto sobre la renta y Complementarios
El saldo de la cuenta Retención en la Fuente del impuesto sobre la renta y Complementarios por $39.118.133 millones, es el resultado del consolidado de los saldos en MUISCA y SIAT.  El SIAT no tiene registros auxiliares. El MUISCA presenta registros auxiliares por tercero con saldos contrarios a la naturaleza de la Cuenta, por valor indeterminado, por tanto se genera una incertidumbre y que podría afectar la cuenta 41-05-01 Impuesto Sobre la Renta y Complementarios, debido a que la causación se contabiliza con el pago mensual de una cifra global que realizan los Agentes Retenedores y el registro auxiliar de descuento se hace con base en las declaraciones anuales de los contribuyentes.  De igual manera, y producto del mencionado procedimiento, se presentan saldos de Retención en la Fuente a nombre de los Agentes Retenedores, saldos que en realidad corresponden a los sujetos de retención, situación que afecta las características cualitativas de la Información contable Pública: Confiabilidad, Razonabilidad, objetividad y veracidad.</t>
  </si>
  <si>
    <t>El SIAT no tiene registros auxiliares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</si>
  <si>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30042020
31102020
ACTUALZIADO
30112021
                                                                      </t>
    </r>
  </si>
  <si>
    <t>12 Aud Vig  2012-2013 Función Recaudadora</t>
  </si>
  <si>
    <t xml:space="preserve">Hallazgo No. 12:  Conciliaciones Cuentas Rentas por Cobrar
Debilidad en el control interno contable de las Rentas por cobrar, por cuanto no se adelantan acciones que permitan asegurar y controlar el saldo real de los saldos adeudados.
</t>
  </si>
  <si>
    <t>No se adelantan acciones que permitan asegurar y controlar el saldo real de los saldos adeudados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</si>
  <si>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ACTUALZIADO
30112021                                                                                </t>
    </r>
  </si>
  <si>
    <t xml:space="preserve">(Consecutivo 34 Impuestos Medellín)        34 Aud Regular Vig 2007 Recaudadora
(Consecutivo 10 Bucaramanga)    10 Aud Regular Vig 2007 Recaudadora
(Consecutivo 1  Neiva)         1 Aud Regular Vig 2007 Recaudadora
(Consecutivo 11 Neiva)         11 Aud Regular Vig 2007 Recaudadora
(Consecutivo 11 Neiva)         12 Aud Regular Vig 2007 Recaudadora
(Consecutivo 13 Neiva)         13 Aud Regular Vig 2007 Recaudadora
(Consecutivo 14 Neiva)         14 Aud Regular Vig 2007 Recaudadora
(Consecutivo 1 Impuestos Cali)    9 Aud Regular Vig 2008 Recaudadora
(Consecutivo 1 Impuestos Cartagena)     4 Aud Regular Vig 2008 Función Recaudadora
(Consecutivo 1 Ibague)    26 Aud Regular  Vig 2008 Recaudadora
Consecutivo 7 Tunja)          7 Aud. Especial Recaudación  Vig 2006 a 2008
H 2 Manizales 2 Aud Regular Vigencia 2010
(Consecutivo 40)                     79 Plan Unificado      (1  Aud Prescripcione Vig. 2005) 
AEF - Seguimiento PM 2014
</t>
  </si>
  <si>
    <t xml:space="preserve">Migración de datos aplicativo SIPAC: Las obligaciones vigentes de los contribuyentes que registra el aplicativo Cuenta Corriente no coinciden con las que reporta el aplicativo SIPAC,
Los aplicativos de Cuenta Corriente del Contribuyente, Sipac, Siscobra Candado y Siscobra Aduanero no son una herramienta confiable, oportuna e íntegra que permitan tomar decisiones gerenciales, de control y supervisión de los procesos de cobro
El articulo 43 de la ley 962 de 2005 y Circular No. 00061 de mayo de 2007, permite la corrección de inconsistencias en las declaraciones y recibos oficiales de pago. El contribuyente con NIT 813,003,184 efectuó dos solicitudes de corrección de cuenta corriente radicadas el 01/10/2007, por error en la información del bimestre declarado por lo cual a la fecha no ha sido corregido por la DIAN, por deficiencias en el manejo de la información, lo que genera que los recibos oficiales de pago en bancos Nos. 40540001017834 y 1318401065486 de junio y julio de 2007 por $3,1 millones y $13,9 millones respectivamente presenten saldos crédito, mostrando inconsistencias en la cuenta corriente (A1)
La cuenta corriente  de todo contribuyente debe presentar saldos reales, con el registro oportuno de la información generada. En la cuenta corriente del contribuyente con NIT. 813.001.122 por impoventas 1999 P1 se presentan saldos irreales, al registrarse dos veces el mismo pago uno con la aplicación del titulo NO. 439050000 156335 del 06/01/2005 y otro coD63D64D69D66n el registro del recibo oficial de pago en bancos del 21/04/2005, por $30,9 millones por impuesto y $42,9 millones por interés, de igual manera se registró otro pago con la aplicación del titulo No. 439050000155658 del 06/01/2005 y el recibo oficial de pago en bancos del 21/04/2005 por $2,1 millones por interés, por falta de control y seguimiento en el registro de los pagos, que afectan el sistema de información de la cuenta y desvirtúa la exigibilidad real de las deudas contraídas por los contribuyentes (A11)
La cuenta corriente de todo contribuyente debe presentar saldos reales, con registro oportuno de la información generada. La cuenta corriente del contribuyente con NIT. 813.001.122 correspondiente a una sanción independiente por no declarar ventas 1999 P1 por 19,3 millones presenta un saldo inconsistente de $1 millón, resultante del ajuste al titulo, por afectar doblemente al pago a través del titulo 
La cuenta corriente de todo contribuyente debe presentar saldos reales con el registro oportuno de la información generada.  La cuenta corriente del contribuyente con NIT. 813.001.122 por renta 1998 P1  presenta acreditación  doble de  $0,1 millones, tanto en impuesto como en intereses, al aplicar el recibo oficial de pago en bancos del 21/04/2005 a impuesto y el titulo No. 4390500000112794 del 26/02/2004 a interés; por deficiencias de control, seguimiento y cumplimiento de lo ordenado en el auto No. 20050702000012 del 05/04/2005; alterando el saldo real de la cuenta y falta de claridad en la misma (A13)recibo oficial del pago en bancos, registrando este saldo sin soporte legal ; por falta de control y seguimiento de los registros realizados en la cuenta corriente que afectan el sistema de información de la cuenta y desvirtúa la exigibilidad real de las deudas contraídas por los contribuyentes. ( A12) En el expediente  9900331 NIT  , mediante resolución 20- 82 del 28 de octubre de 2005, se declaró la supresión de obligaciones fiscales objeto de depuración contable por $5.023.318 miles y se ordenó la supresión de los registros  de la entidad de los saldos de la obligación relacionada en la resolución... sin embargo a la fecha siguen figurando  en la relación de SISCOBRA reporte de reparto a funcionarios como activos pendientes de cobro.
Se encontraron diferencias entre los registros de los aplicativos SIPAC y Cuenta Corriente con sus respectivos soportes documentales. Lo anterior evidenciado en los siguientes casos: - El aplicativo SIPAC reporta $3,771,60 miilones a un contribuyente, mientras que sus soportes corresponden realmente a $235,73 millones - El aplicativo Cuenta Corriente reporta un saldo de $209,53 a un contribuyente mientras que su valor real de acuerdo con sus soportes corresponde a $5,67 millones 
La cuenta corriente de los contribuyentes presenta las siguientes deficiencias:   · No se han aplicado las resoluciones de prescripción por sanciones proferidas durante el 2008, por lo que el sistema sigue calculando intereses y actualizaciones.             · Se presentan saldos de obligaciones inexistentes.                         · Los valores registrados para las facilidades de pago no coinciden con los establecidos en las resoluciones correspondientes.        · En las empresas con deudas concordatarias se reflejan saldos irreales producto de la diferencia en la tasa de interés moratorio que del acuerdo concordatario corresponde al DTF.    · En contribuyentes de bienes exentos se reflejan saldos a pagar que corresponde realmente a saldos a favor.
Lo ordenado en todo acto administrativo debe ser de cabal cumplimiento. EL auto No. 20070702000025 y el respectivo comunicado del 20/04/2007ordena la aplicación del titulo judicial No. 43905000000269096 a renta 1998 P1  para cancelar las obligaciones a cargo del contribuyente con NIT. 813,001,122, por impuesto  $0,01millones, por interés $0,03 millones y por sanción $0,003 millones, los cuales no se encuentran reflejados en la cuenta corriente  tal como lo dispone el respectivo auto; por omisión de lo ordenado , que genera inconsistencias y falta de claridad en la información. (A 14)
(N 4) Los aplicativos Sipac, Siscobra y Cuenta Corriente son independientes, y no están en red con recaudación que maneja el SIAT, dificultando que la coordinación entre las áreas sea oportuna, presentándose diferencias entre los reportes de vigencias anteriores por depurar e identificar a quien pertenece la obligación y comparar con contabilidad. 
Demora en las actuaciones de la Administración respecto a la expedición de mandamientos de pago, su notificación, investigación de bienes de los deudores, en la toma de medidas cautelares y la ejecución de éstas (registro, avalúo, remate de bienes y aplicación de títulos judiciales).  El riesgo alto del subcomponente proceso contable corresponde al efecto que sobre la calidad y confiabilidad de la contabilidad de la Función Recaudadora, tienen las partidas pendientes de gestionar en cuantía  indeterminada, en razón a los controles que se establecieron en la implementación del nuevo proceso de validación de la información recibida a través de la red bancaria, tales como: declaraciones tributarias, aduaneras y recibos oficiales de pago.
Consecuentemente, el riesgo alto del subcomponente negocio misional se debe a la falta de eficiencia, eficacia y oportunidad de las acciones de cobro, fiscalización, devolución y recaudación, generada por la información pendiente de validar y gestionar y a que la Administración no ha implementado correctivos tendientes a su solución.
Al verificar el estado de la CCC entre los aplicativos cuenta corriente y SIPAC, se observó que se presentan inconsistencias entre las obligaciones que reportan cada uno de ellos; existen obligaciones que aparecen en SIPAC pero no figuran en cuenta corriente y viceversa, </t>
  </si>
  <si>
    <t>debido a problemas técnicos de migración y a inconsistencias de la Cuenta Corriente.
Debido a que los sistemas de información de la DIAN no reflejan en su oportunidad los montos reales de las obligaciones a cargo de los contribuyentes que se han acogido a los beneficios otorgados legalmente, no incorporan las deudas por concepto de bonos de solidaridad para la paz, no tienen en cuenta las situaciones que dan lugar a la interrupción de la prescripción y los pagos no se registran con oportunidad. 
Por error del contribuyente se genera error en la cuenta corriente 
Error en la cuenta corriente 
situación que es ocasionada porque algunos actos administrativos no se  remiten oportunamente a estas divisiones para lo de su competencia, no se efectúan cruces de información entre ambas divisiones con la frecuencia requerida, lo que permitiría presentar información real, 
Lo que dificulta los procesos e impide que la coordinación entre las áreas sea efectiva y oportuna debido a que envían la información manualmente, presentándose diferencias entre los reportes e informes que generan dichos aplicativos.
Esta debilidad fue ocasionada por deficiencias funcionales de los aplicativos
Esta debilidad fue ocasionada por deficiencias funcionales de los aplicativos
Falta de control y seguimiento a los actos administrativos</t>
  </si>
  <si>
    <t>Implementar una solución informatica que permita contar con la información integrada, actualizada y confiable para el proceso de Administración de Cartera.  , sujetas a la implementación del plan de modernización tecnologica de la DIAN.(LEY 1819 DEL 2016)</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</si>
  <si>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Recaudo - Devoluciones
Dirección de Gestión de Impuestos
Subdirección de Recaudo
Coordinación de Administración de Aplicativos de Impuestos
NC -Subproceso Administracion de Cartera 
Dirección de Gestión de Impuestos 
Subdireccion de Cobranzas y Control Extensivo 
Coordinación de Cobranzas
REFORMULADO
30092017
30032018
30042020
31102020
10052021
30112021
20052022
09122022</t>
    </r>
  </si>
  <si>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NC - Subproceso Recaudo - Devoluciones
Dirección de Gestión de Impuestos
Subdirección de Recaudo
Coordinación de Administración de Aplicativos de Impuestos
NC -Subproceso Administracion de Cartera 
Dirección de Gestión de Impuestos 
Subdireccion de Cobranzas y Control Extensivo 
Coordinación de Cobranzas
REFORMULADO
30042020
31102020
10052021
30112021
20052022
09122022</t>
    </r>
  </si>
  <si>
    <t>35 Aud. Reg Vig 2008-2009
AEF - Seguimiento PM 2014</t>
  </si>
  <si>
    <t>Elementos de información y comunicación. Los sistemas de cargue, registro y actualización de la información que tiene la DIAN, no son oportunos  y efectivos para registrar, actualizar y reportar las obligaciones y  pagos del contribuyente, los realizados entre las Entidades Autorizadas para Recaudar y la DIAN, ni de aquellas obligaciones conciliadas; como se verificó en los expedientes de devoluciones y/o compensaciones de IVA No. DI 2008-2008-351, DI 2006-2008-183, DI 2006-2008-181, DI 2008-2008-299 y DI 2008-2008-173;   igual situación se presentó en octubre de 2011, en donde la DIAN profirió  medida cautelar a la cuenta corriente del  contribuyente con NIT 817.000.170 sin tener obligaciones pendientes,</t>
  </si>
  <si>
    <t xml:space="preserve">Situación que se presentó por deficiencias de las actividades de control y de evaluación del riesgo, que debe aplicar la administración en el desarrollo de los procedimientos a seguir; </t>
  </si>
  <si>
    <t>Implementar  una solución informática que permita disponer de información controlada con relevancia contable, a través del monitoreo y control del flujo de documentos que ingresan y salen de la totalidad del SIE de la Obligación Financiera y de los demas SIES de la Entidad y que afectan el SIE de contabilidad.</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</si>
  <si>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REFORMULADO
30092017
30032018
30042020
31102020
10052021
30112021
20052022
09122022</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</si>
  <si>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31102020
10052021
30112021
20052022
09122022</t>
    </r>
  </si>
  <si>
    <t>2 Aud Funcion Pagadora y Recaudadora Vig  2015</t>
  </si>
  <si>
    <t>17 01 011</t>
  </si>
  <si>
    <t xml:space="preserve">Hallazgo No. 2  Razonabilidad Rentas por Cobrar
A 31 de diciembre de 2015, el grupo Rentas por Cobrar, presenta un saldo de $12.515.829 millones el cual genera subestimación, sobrestimación e incertidumbre por las situaciones descritas a continuación:
1. El Grupo 13 Rentas por Cobrar de acuerdo a los auxiliares por cuenta y terceros según el aplicativo MUISCA, presentan saldos créditos siendo contrarios a la naturaleza de la cuenta (...)
2. En el auxiliar 1305-01-01-Rentas por cobrar- Vigencia Actual, se presenta sobreestimación (...) 
3. De otra parte genera incertidumbre por:
•Partidas registradas en el aplicativo SIAT (...)
• Errores por parte de los contribuyentes en el diligenciamiento de las declaraciones (...)
• En los libros auxiliares de las cuentas evaluadas, se evidenció que se utilizan terceros que no son reales (...)
• En la subcuenta 1305-01-90-Rentas por validar por $245.206 millones se registran los documentos con inconsistencias por errores de parte del contribuyente, sin que se evidencie depuración y reclasificación a las respectivas cuentas.
</t>
  </si>
  <si>
    <t>Las situaciones descritas se originan por la falta de depuración, conciliación de manera permanente y de gestión ante los contribuyentes, lo que afecta el saldo de la cuenta y por contrapartida las cuentas del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</si>
  <si>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</si>
  <si>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Subdirección de Infraestructura Tecnológica y de Operaciones
NC - Subproceso Función Recaudadora
Dirección de Gestión de Impuestos
Subdirección de Recaudo
Coordinación de Contabilidad de la Función Recaudadora
REFORMULADO 
30032019
30042020
31102020
30112021
20052022
09122022</t>
    </r>
  </si>
  <si>
    <t>3 Aud Funcion Pagadora y Recaudadora Vig  2015</t>
  </si>
  <si>
    <t>17 01 009</t>
  </si>
  <si>
    <t xml:space="preserve">Hallazgo No. 3  Razonabilidad Deudores
A 31 de diciembre de 2015, el grupo 14-Deudores reportó un saldo por $10.773.235.6 millones; en este grupo se registran las cuentas por cobrar pendientes de recaudo por concepto de Ingresos no tributarios, venta de bienes y faltantes de bienes aprehendidos o incautados. Dentro de los ingresos no tributarios se registran las tasas, multas, intereses, sanciones tributarias, aduaneras y cambiarias entre otras. El saldo de la cuenta presenta subestimación e incertidumbre por (...) 
(...) El grupo Deudores presenta incertidumbre por $771.118.2 millones, valor registrado en el aplicativo SIAT, que al no contar con un auxiliar por terceros no se tiene certeza si los títulos ejecutivos válidos para iniciar la acción de cobro se encuentran prescritos(...) 
</t>
  </si>
  <si>
    <t>Lo anteriormente descrito, se presenta por la falta de conciliación, depuración y análisis de las partidas reportadas en las cuentas que conforman el grupo deudores afectando su saldo y por contrapartida las cuentas del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</si>
  <si>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30112021</t>
    </r>
  </si>
  <si>
    <t>4 Aud Funcion Pagadora y Recaudadora Vig  2015</t>
  </si>
  <si>
    <t>17 02 009</t>
  </si>
  <si>
    <t xml:space="preserve">Hallazgo No. 4  Saldos a Favor de Contribuyentes
A 31 de diciembre de 2015, la cuenta 2425- Saldos a Favor de Contribuyentes, registra saldo por $22.372.809,6 millones, valor que presenta subestimación, sobrestimación e incertidumbre por lo evidenciado, así:
1. Subestimación por $2.068.853 millones, que corresponden a terceros que presentan saldos débitos (...)  
2. Esta cuenta a su vez, presenta sobreestimación por $507.72 millones, por registros erróneos al reconocer el saldo a favor del contribuyente, lo que afecta por contrapartida la cuenta Rentas por Cobrar y el patrimonio.
3. Incertidumbre por $651.528 millones, saldo registrado en el aplicativo SIAT que al no poderse establecer los terceros, no es posible determinar si corresponde a una obligación cierta para la DIAN Recaudadora.
4. Así mismo, se genera incertidumbre por lo evidenciado en los libros auxiliares (...)  
</t>
  </si>
  <si>
    <t>Estas situaciones se presentan por la falta de depuración y conciliación de manera permanente y de gestión para reflejar cifras reales, afectando la razonabilidad del saldo presentado en la cuenta. Estos errores tienen incidencia en 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</si>
  <si>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</si>
  <si>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t>6 Aud Funcion Pagadora y Recaudadora Vig  2015</t>
  </si>
  <si>
    <t xml:space="preserve">Hallazgo No. 6  Anticipo de Impuestos
A 31 de diciembre de 2015, el saldo de la cuenta 2917- Anticipo de Impuestos, presenta un saldo de $72.551.705 millones, valor que genera incertidumbre por las siguientes deficiencias:
1. Saldo registrado en el aplicativo SIAT por (...) 
2. En los libros auxiliares de las subcuentas evaluadas, se evidenció que se utilizan terceros que no son reales.  (...)  
</t>
  </si>
  <si>
    <t>Estas situaciones se presentan por falta de conciliación, depuración y análisis de las cifras reportadas en los Estados Contables, lo que afecta el saldo de la cuenta y por contrapartida la cuenta del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</si>
  <si>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30112021</t>
    </r>
  </si>
  <si>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Subproceso Función Recaudadora
Dirección de Gestión de Impuestos
Subdirección de Recaudo
Coordinación de Contabilidad de la Función Recaudadora
REFORMULADO
30042020
31102020
30112021
20052022
09122022</t>
    </r>
  </si>
  <si>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Subproceso Función Recaudadora
Dirección de Gestión de Impuestos
Subdirección de Recaudo
Coordinación de Contabilidad de la Función Recaudadora
REFORMULADO
30042020
31102020
30112021
2052022
09122022</t>
    </r>
  </si>
  <si>
    <t>3 Aud Auditoria Regular Dirección de Impuestos y Aduanas (F. Pagadora y Recaudadora) vig 2016</t>
  </si>
  <si>
    <t>18 02 004</t>
  </si>
  <si>
    <t xml:space="preserve">Hallazgo No. 3:   Documentos Inconsistentes
Al solicitar la información (…) al cierre de Ia vigencia 2016, (…) reporta documentos a partir de Ia vigencia 2012, (…) en Ia contabilidad existen partidas desde Ia vigencia 2006 (…) 
La información (…) difiere en lo relacionado a los documentos (…) y denota falta de control y conciliación (…), valores de fecha superior a los dos años de presentados (…) sin que se hayan realizado los traslados automáticos a las cuentas reales. 
</t>
  </si>
  <si>
    <t>(…), incoherencia entre la base de datos de gestión masiva y la información contable y a la existencia de documentos inconsistentes de vigencias de hasta 10 años atrás sin reclasificación</t>
  </si>
  <si>
    <t xml:space="preserve">Diseñar, construir y desplegar un Ajuste en el SIE de Flujo de Dcomentos con el fin de Establecer el universo de documentos inconsistentes represados en el SIE de Gestión Masiva </t>
  </si>
  <si>
    <t>Presentar la necesidad en el Centro de Despacho.</t>
  </si>
  <si>
    <t>Acta de Centro de Despacho co el  PST radicado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</si>
  <si>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ACTUALIZADO
30112021</t>
    </r>
  </si>
  <si>
    <t>Elaboración espeficiación funcional Tecnica de Alto Nivel</t>
  </si>
  <si>
    <t>Especificaciones funcionales de alto nivel</t>
  </si>
  <si>
    <t>Determinar la prioridad en los desarrollos para garantizar la atención de los requerimientos en las fechas acordadas</t>
  </si>
  <si>
    <t>Acta de Centro de Despacho con la lista de prioridades de la SGRC</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</si>
  <si>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Subproceso Recaudo - Devoluciones
Dirección de Gestión de Impuestos
Subdirección de Recaudo
Coordinación de Administración de Aplicativos de Impuestos
REFORMULADO
30042020
ACTUALIZADO
30112021</t>
    </r>
  </si>
  <si>
    <t>Realizar análisis y diseño del ajuste</t>
  </si>
  <si>
    <t>Formato de análisis y diseño</t>
  </si>
  <si>
    <r>
      <rPr>
        <b/>
        <sz val="12"/>
        <rFont val="Arial"/>
        <family val="2"/>
      </rPr>
      <t>DGI</t>
    </r>
    <r>
      <rPr>
        <sz val="12"/>
        <rFont val="Arial"/>
        <family val="2"/>
      </rPr>
      <t xml:space="preserve">
NC - Subproceso Innovación y Tecnología
Dirección de Gestión e Innovación y Tecnología
Subdirección de Soluciones y Desarrollo
REFORMULADO
30042020
10052021
ACTUALIZADO
30112021</t>
    </r>
  </si>
  <si>
    <t>Puesta en producción ajuste construido</t>
  </si>
  <si>
    <t xml:space="preserve">Formato Aceptación de Pruebas Funcionales
Acta de comité de cambios
</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</si>
  <si>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10052021
09122022
ACTUALIZADO
30112021</t>
    </r>
  </si>
  <si>
    <t>Evaluar el universo de documentos generados  y establecer posibles alternativas de mejora o la gestión a realizar conforme a los documentos inconsistentes.</t>
  </si>
  <si>
    <t>Informe</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</si>
  <si>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10052021
09122022
ACTUALIZADO
30112021</t>
    </r>
  </si>
  <si>
    <t>5 Aud Auditoria Regular Dirección de Impuestos y Aduanas (F. Pagadora y Recaudadora) vig 2016</t>
  </si>
  <si>
    <t>Hallazgo No. 5 Saldos Contables VS Saldos Obligación Financiera
Efectuado el cruce de los saldos contables a 31 de diciembre de 2016 frente a los saldos reportados en el módulo de la Obligación Financiera se evidenció que se presentan diferencias, lo cual evidencia debilidades de control y conlleva a no tener certeza de los valores adeudados ante la DIAN para cada contribuyente, afectando la confiabilidad de las cifras y generando incertidumbre en cuanto a la exactitud de las dos fuentes de información.
(…) los saldos de la Obligación Financiera no sirven de soporte contable siendo este el documento oficial el que muestra el estado de los contribuyentes</t>
  </si>
  <si>
    <t>No se especificó</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</si>
  <si>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10052021
ACTUALIZADO
30112021</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</si>
  <si>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REFORMULADO 
30032019
30042020
31102020
20052022
09122022
ACTUALIZADO
30112021</t>
    </r>
  </si>
  <si>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31102020
20052022
09122022
ACTUALIZADO
30112021</t>
    </r>
  </si>
  <si>
    <t>10 Aud Financiera Independiente  (F Pagadora -Recaudadora)Vigencia 2017</t>
  </si>
  <si>
    <t xml:space="preserve">Hallazgo No. 10: Reconocimiento Liquidación Oficial
“(…) En la vigencia 2017, la DIAN realiza liquidación oficial de revisión (…), en la cual corrige la declaración objeto de devolución y determina saldo a pagar (…)
(…)  se contabiliza la liquidación oficial con los registros respectivos, incrementando el saldo de la cuenta (…). Al realizar los registros de la liquidación oficial, se debita nuevamente (…) el saldo a favor del contribuyente.
(…) mediante nota de contabilidad (…), se disminuye la cuenta por cobrar y se realiza reclasificación (…) sin embargo no se realizó el ajuste respectivo en la cuenta saldos a favor.
“(…) la liquidación oficial genera un menor valor de la cuenta 2425-12-01 - Saldos a Favor, dejando el saldo del contribuyente a 31 de diciembre de 2017 contrario a la naturaleza de la cuenta (…)”
</t>
  </si>
  <si>
    <t>“(…) la liquidación oficial genera un menor valor de la cuenta 2425-12-01 (…) contrario a la naturaleza de la cuenta (…)”</t>
  </si>
  <si>
    <t>Revisar y establecer el estado del caso en particular actualmente  para determinar el ajuste o la reclasifación que corresponda y remitirlo a la Dirección Seccional que corresponda.</t>
  </si>
  <si>
    <t>Conciliar el tercero reportado en el informe de la CGR y proyectar la nota o notas contables que se desprendan de la revisión y análisis.</t>
  </si>
  <si>
    <t>Nota (s) contable (s) proyectada(s) y enviada (s).</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</si>
  <si>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REFORMULADO
30032019
ACTUALIZADO
30112021
</t>
    </r>
  </si>
  <si>
    <t>Capturar la (s) nota (s) contable (s) proyectada (s) correspondiente (s), para el debido ajuste del tercero y los estados financieros de la entidad</t>
  </si>
  <si>
    <t>Captura de la (s) Nota (s) contable (s) .</t>
  </si>
  <si>
    <t>Nota (s) contable (s) capturada (s).</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</si>
  <si>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DS - Subproceso Función Recaudadora
Dirección Seccional de Impuestos de Barranquilla
División de Recaudo y Cobranzas 
Grupo Interno de Trabajo de Contabilidad
REFORMULADO
30032019
ACTUALIZADO
30112021</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</si>
  <si>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</si>
  <si>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Subdirección de Infraestructura Tecnológica y de Operaciones
NC - Subproceso Función Recaudadora
Dirección de Gestión de Impuestos
Subdirección de Recaudo
Coordinación de Contabilidad de la Función Recaudadora
REFORMULADO
30042020
31102020
30112021
20052022
09122022</t>
    </r>
  </si>
  <si>
    <t>12 Aud Financiera Independiente  (F Pagadora -Recaudadora)Vigencia 2017</t>
  </si>
  <si>
    <t>22 02 003</t>
  </si>
  <si>
    <t xml:space="preserve">Hallazgo No. 12 Revisión y monitoreo de Logs BD SIE Contabilidad Recaudadora
“(…) no existe registro de operaciones sobre objetos de la Base de Datos del SiE-Sistema Informático Electrónico de Contabilidad Recaudadora o de los SIE's con los cuales tiene interface, por medio de auditoria estándar, FGA (Auditoria de Grano Fino) o logs que permitan realizar el monitoreo y análisis respectivo con el fin de prevenir riesgos.(…) y en general todo tipo de alarma basada en logs o auditoria que permita realizar análisis y generación de alertas con el fin de asegurar la confiabilidad e integridad de la información.
La DIAN no esté realizando auditorias por medio del motor de base de datos de tipo estándar, FGA o monitoreo de logs que permitan detectar oportunamente las diferentes amenazas a la información del SIE de Contabilidad Recaudadora y de los SIE's con los cuales tiene interface”. (…)
</t>
  </si>
  <si>
    <t>“(…) debilidades de control interno contable en el seguimiento y monitoreo del registro de la información, así como deficiencias en la gestión de eventos de seguridad de la información relacionados con los Sistemas informáticos Electrónicos, y el incumplimiento de las políticas específicas para el sistema de gestión de seguridad de la información establecidas por la Dían (…)”</t>
  </si>
  <si>
    <t>Conseguir  una solución informática que genere y conserve logs BD de auditoría sobre el flujo de documentos que ingresan y salen de la totalidad de los SIES de la Entidad y que afectan el SIE de contabilidad</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</si>
  <si>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REFORMULADO
30032019
30092019
30042020
31102020
30112021
09122022</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</si>
  <si>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REFORMULADO
30032019
30092019
30042020
31102020
30112021
20052022
09122022</t>
    </r>
  </si>
  <si>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30112021
20052022
09122022</t>
    </r>
  </si>
  <si>
    <t>6 Aud Financiera Independiente  (F Pagadora -Recaudadora)Vigencia 2018</t>
  </si>
  <si>
    <t>17 01 001</t>
  </si>
  <si>
    <t xml:space="preserve">Hallazgo No. 6: Cuentas por Cobrar Renta e IVA interno 
Del examen realizado a los saldos por cobrar a 31 de diciembre de 2018 por concepto de Impuesto de Renta y Complementarios e Impuesto al Valor Agregado (IVA), para los contribuyentes detallados en el archivo Excel ANEXO-CUENTAS POR COBRAR RENTA E IVA se determinó lo siguiente:
(…) Incorrecciones materiales netas en la cuenta 1305-01-001-01- Renta y complementarios por $130.635.264.819 (…) 
(…) Incorrecciones materiales netas en la cuenta 1305-04-001-01- IVA Interno por $352.900.320.332 (…) 
(…) Incorrecciones materiales por $68.876.063.937 en la cuenta 1386-13-001-Deterioro acumulado de cuentas por cobrar de impuestos (…) 
</t>
  </si>
  <si>
    <t xml:space="preserve">(…) Lo anterior generado por la continua causación y reversión de documentos, errores generados en la contabilización y falta de interconexión efectiva entre el SIE Contabilidad y los demás aplicativos que permita tener información financiera uniforme, comparable y verificable, (…) </t>
  </si>
  <si>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NC - Subproceso Función Recaudadora
Dirección de Gestión de Impuestos
Subdirección de Recaudo
Coordinación de Contabilidad de la Función Recaudadora       
REFORMULADO
30042020
31102020
ACTUALIZADO
30112021                                                                          </t>
    </r>
  </si>
  <si>
    <r>
      <rPr>
        <b/>
        <sz val="12"/>
        <rFont val="Arial"/>
        <family val="2"/>
      </rPr>
      <t xml:space="preserve">DGI
</t>
    </r>
    <r>
      <rPr>
        <sz val="12"/>
        <rFont val="Arial"/>
        <family val="2"/>
      </rPr>
      <t>NC - Subproceso Innovación y Tecnología
Dirección de Gestión e Innovación y Tecnología
Subdirección de Innovación y Proyectos
Subdirección de Soluciones y Desarrollo
REFORMULADO
30042020
31102020
30112021
20052022
09122022</t>
    </r>
  </si>
  <si>
    <t>7 Aud Financiera Independiente  (F Pagadora -Recaudadora)Vigencia 2018</t>
  </si>
  <si>
    <t>17 03 006</t>
  </si>
  <si>
    <t xml:space="preserve">Hallazgo No. 7: Cuentas por Cobrar Sanciones 
De acuerdo al análisis de una muestra selectiva de contribuyentes relacionados en el archivo excell ANEXO-SANCIONES, se evidenció que los saldos por cobrar a 31 de diciembre de 2018 por concepto de Sanciones Tributarias, contienen incorrecciones materiales netas por $ 202.926.589.886 afectando la razonabilidad del estado financiero
</t>
  </si>
  <si>
    <t xml:space="preserve">(…) Lo anterior originado principalmente en:
- Errores en los registros contables de los formatos 1075.
-Causación y reversión constante de documentos.
-Causación de notas contables en las cuales se acredita la cuenta por demandas interpuestas por los contribuyentes, disminución por beneficios de ley, ajustes contables, sobre saldos inexistentes o inferiores.
-Duplicidad en la causación de notas contables.
-Registro de documentos con formato 1074 y numero de comprobante null, mediante los cuales se aplican pagos, sin la causación previa del valor por cobrar por concepto de sanción. Esta situación se presentó en varios contribuyentes con documentos con idéntico valor.                                                                                                                                                                                                                                                                                                                             -Retiros por ajustes e inconsistencias.
</t>
  </si>
  <si>
    <t>9 Aud Financiera Independiente  (F Pagadora -Recaudadora)Vigencia 2018</t>
  </si>
  <si>
    <t>17 03 002</t>
  </si>
  <si>
    <t xml:space="preserve">Hallazgo No. 9:  Saldos IVA Externo 
 “(…) De la evaluación realizada a la cuenta 1305-04-002-01 – IVA Externo, se evidenció que el saldo a 31 de diciembre de 2018, está compuesto por saldos contrarios a la naturaleza de la cuenta (negativos) por terceros (…), valor que se encuentra concentrado en los terceros.
En examen realizado a los libros auxiliares de los terceros que componen el saldo de la cuenta, se observa la causación repetida de documentos con formato 1108 – Notas de contabilidad, mediante los cuales se reversan saldos inexistentes o se registran inconsistencias. El registro de inconsistencias mediante estos documentos no atiende a la regulación contable que para el caso estableció la Contaduría General de la Nación. 
</t>
  </si>
  <si>
    <t xml:space="preserve">“(…) falta de control sobre el registro de documentos relacionados con el IVA generado en importaciones, generando una subestimación de la cuenta 1305-04-002-01 – IVA Externo </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</si>
  <si>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REFORMULADO 
30042020                   
31102020                        
22042021
30112021
20052022
09122022</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</si>
  <si>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Subdirección de Infraestructura Tecnológica y de Operaciones
NC - Subproceso Función Recaudadora
Dirección de Gestión de Impuestos
Subdirección de Recaudo
Coordinación de Contabilidad de la Función Recaudadora
REFORMULADO 
30042020                   
31102020                        
22042021
30112021
20052022
09122022</t>
    </r>
  </si>
  <si>
    <t>8  Aud Operación Aduanera -Importaciones Dirección de Aduanas y Direcciones Seccionales de Aduanas de Bogotá, Cali, Buenaventura, Bucaramanga, Cartagena, Barranquilla y Santa Marta Vigencia 2018 y primer semestre de 2019</t>
  </si>
  <si>
    <t>18 01 100</t>
  </si>
  <si>
    <t xml:space="preserve">Hallazgo 8.  Declaraciones de Importación sin Solicitud de Levante Seccional Bogotá – Nivel Central.  
(…) se detectaron 110.821 declaraciones para las cuales el importador no solicito el levante de la mercancía, (…). Así mismo, se evidencio que posteriormente fueron presentadas nuevas declaraciones mediante las cuales se dio el levante efectivo de las mercancías objeto de importación.
(…) las declaraciones sin levante no producen efectos legales, sin embargo, éstas se encuentran registradas contablemente (…). En la verificación adelantada no se evidencio reversión o ajuste contable alguno por las declaraciones que se encuentran en las condiciones descritas anteriormente, es decir, sin solicitud de levante.
</t>
  </si>
  <si>
    <t>Incumplimiento de la normatividad contable evidenciando falta de control, seguimiento, análisis y depuración de las declaraciones de importación, además falta de comunicación y conciliación entre las áreas responsables del manejo de la información aduanera.</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</si>
  <si>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REFORMULADO 
30042020 
31102020 
10052021
30112021
20052022
09122022</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</si>
  <si>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Subdirección de Infraestructura Tecnológica y de Operaciones
NC - Subproceso Función Recaudadora
Dirección de Gestión de Impuestos
Subdirección de Recaudo
Coordinación de Contabilidad de la Función Recaudadora
REFORMULADO 
30042020 
31102020 
10052021
30112021
20052022
09122022</t>
    </r>
  </si>
  <si>
    <t>9  Aud Operación Aduanera -Importaciones Dirección de Aduanas y Direcciones Seccionales de Aduanas de Bogotá, Cali, Buenaventura, Bucaramanga, Cartagena, Barranquilla y Santa Marta Vigencia 2018 y primer semestre de 2019</t>
  </si>
  <si>
    <t xml:space="preserve">Hallazgo 9.  Registros de las Declaraciones de Importación – Seccional Bucaramanga.  
La DIAN en la Operación Aduanera, registró durante la vigencia 2019 por concepto de IVA Externo un valor de $ 2.992.844.000 a la cuenta contable “Cuentas por Cobrar Aduanas y Recargos por Validar” y a la cuenta de “Ingresos Indirectos IVA Externo por validar”, debido a que las declaraciones presentan inconsistencias, y no han sido validadas por la entidad con el fin de registrar las cuentas respectivas tales como: “Cuentas por Cobrar IVA Externo” e “Ingresos Indirectos IVA Externo”.  Así mismo al ingresar el pago de estos ingresos, los acredita a la cuenta “Cuentas por Cobrar Aduanas y Recargos por Validar”, lo que genera incertidumbre por cuanto no se ven reflejadas las cuentas contables pertinentes “Cuentas por cobrar IVA Externo” e “Ingresos Indirectos IVA Externo”
</t>
  </si>
  <si>
    <t>Debilidades de control interno contable, al no analizarse y verificarse la información contable registrada con el fin de ajustarla a o reclasificarla acorde con el hecho económico dado inicialmente.</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</si>
  <si>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REFORMULADO 
30042020 
31102020 
10052021
30112021
05202022
09122022</t>
    </r>
  </si>
  <si>
    <t>8 Auditoria Financiera    Vig 2019 
(F Pagadora y Recaudadora)</t>
  </si>
  <si>
    <t>Hallazgo No. 8. Cuentas por Cobrar 
(…) sobrestimación neta de los saldos de la cuenta 1305- Impuestos, Retención en la Fuente y Anticipos de Impuestos por $609.975.750.937 y en la cuenta 1311-Contribuciones, Tasas e Ingresos no Tributarios por $118.831.314.720, y por tanto una sobrestimación en la 3105-06-001 – Capital Fiscal Nación por $728.807.065.657.</t>
  </si>
  <si>
    <t>(…) la falta de control y seguimiento de las Cuentas por Cobrar de DIAN Recaudadora, así como de la inobservancia de la normatividad aplicable para el reconocimiento, registro, preparación y revelación de estas cuentas, (…)</t>
  </si>
  <si>
    <t>Conseguir  una solución informática mediante el plan de Modernizacion Tecnologica que permita disponer de información controlada con relevancia contable, a través del monitoreo y control del flujo de documentos que ingresan y salen de la totalidad de los SIES de la Entidad y que afectan el SIE de contabilidad.</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</si>
  <si>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ACTUALIZADO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</si>
  <si>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ACTUALIZADO
30112021                                                                             </t>
    </r>
  </si>
  <si>
    <t>10 Auditoria Financiera    Vig 2019 
(F Pagadora y Recaudadora)</t>
  </si>
  <si>
    <t>Hallazgo No. 10. Cuentas por pagar 
“(…) subestimación contable por $5.156.659.000 en la cuenta 2407-03-Recursos a favor de terceros por impuestos y por $ 245.019.251.000 en la cuenta 2490-39- Saldos a favor contribuyentes, lo anterior genera una sobrestimación patrimonial neta por $250.175.910.000 en la cuenta 3105-Capital Fiscal.
Así mismo se presentan incorrecciones cualitativas por $40.710.338.000 correspondientes a los saldos a favor arrastrados en procesos de fusiones de entes económicos.</t>
  </si>
  <si>
    <t>(…) falta de control y seguimiento de los saldos a favor de los contribuyentes, así como la inobservancia de las características cualitativas de la información financiera, de representación fiel y de mejora de verificabilidad, a la Ley 962 de 2005 y el Estatuto Tributario;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</si>
  <si>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ACTUALIZADO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</si>
  <si>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ACTUALIZADO
30112021                                                                         </t>
    </r>
  </si>
  <si>
    <r>
      <t xml:space="preserve">DGI
</t>
    </r>
    <r>
      <rPr>
        <sz val="12"/>
        <rFont val="Arial"/>
        <family val="2"/>
      </rPr>
      <t>NC - Subproceso Innovación y Tecnología
Dirección de Gestión e Innovación y Tecnología
Subdirección de Innovación y Proyectos
Subdirección de Soluciones y Desarrollo
REFORMULADO 
30042020 
31102020 
10052021
30112021
20052022</t>
    </r>
    <r>
      <rPr>
        <b/>
        <sz val="12"/>
        <rFont val="Arial"/>
        <family val="2"/>
      </rPr>
      <t xml:space="preserve">
</t>
    </r>
    <r>
      <rPr>
        <sz val="12"/>
        <rFont val="Arial"/>
        <family val="2"/>
      </rPr>
      <t>09122022</t>
    </r>
  </si>
  <si>
    <t>Auditoria Financiera Independiente a la UAE Dirección de Impuestos y Aduanas Nacionales – DIAN, Vigencia 2020
H5</t>
  </si>
  <si>
    <t>HALLAZGO No. 5. ANTICIPO IMPUESTO DE RENTA.  "(…)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  (…)"</t>
  </si>
  <si>
    <t>“(…) debilidades de control interno contable (…)”</t>
  </si>
  <si>
    <t>Auditoria Financiera Independiente a la UAE Dirección de Impuestos y Aduanas Nacionales – DIAN, Vigencia 2020
H6</t>
  </si>
  <si>
    <t>HALLAZGO No. 6. CUENTAS POR COBRAR ADUANA E IVA EXTERNO  “(…) incorrección material determinada como sobrestimación de la cuenta 1305- Cuentas por cobrar por 3.112.737.629.081 y por el mismo valor una subestimación del patrimonio institucional. (…)  (…) los saldos por cobrar de los contribuyentes no solo contemplan transacciones de la vigencia 2020 (..)"</t>
  </si>
  <si>
    <t>(…)” deficiencias en el aplicativo SYGA, (…)  debilidades de control interno contable, (…)”</t>
  </si>
  <si>
    <t>Auditoria Financiera Independiente a la UAE Dirección de Impuestos y Aduanas Nacionales – DIAN, Vigencia 2020
H7</t>
  </si>
  <si>
    <t>HALLAZGO No. 7. SALDOS POR DEVOLUCIONES  “Del examen realizado a una muestra selectiva de 23 NIT, para los cuales se ejecutaron devoluciones por $4.959.686 millones donde se comprobó su registro contable en la vigencia 2020, (…); se estableció que, al cierre de 31 de diciembre de 2020, existen terceros cuyo saldo contable (…) presenta valores negativos, contrarios a su naturaleza (…)"</t>
  </si>
  <si>
    <t>“(...)La situación se origina por debilidades de Control Interno Contable (…)”</t>
  </si>
  <si>
    <t>Auditoria Financiera Independiente a la UAE Dirección de Impuestos y Aduanas Nacionales – DIAN, Vigencia 2020
H8</t>
  </si>
  <si>
    <t>HALLAZGO No. 8. CONSISTENCIA DE LA INFORMACION  “(…) la información oficial suministrada por la DIAN, formato FT-RE-2614 denominado “ARCHIVO HISTÓRICO DE RESOLUCIONES DE DEVOLUCIÓN Y/O COMPENSACIÓN”, no cuenta con un registro del número de formulario del “Formato Interno de Información de solicitud de Devolución y/o compensación “identificado con número 701 (...)"</t>
  </si>
  <si>
    <t>“(…) debilidades de control interno relacionadas con el seguimiento y monitoreo de la información administrada en el proceso de devoluciones, (…)”</t>
  </si>
  <si>
    <t>Complementar el reporte de las resoluciones proferidas a través del Servicio Informático de Devoluciones con la información de No. y Fecha de giro a cuenta o No. Expedición de TIDIS y fecha, con el fin de conformar la información insumo para el formato FT RE 2614, con todas sus variables de información.</t>
  </si>
  <si>
    <t>Requerimientos y diseño del ajuste tecnológico para complementar el reporte</t>
  </si>
  <si>
    <t xml:space="preserve">FT-FI 2006 Especificación Funcional
FT-FI 2004 Diseño de base de datos
</t>
  </si>
  <si>
    <r>
      <rPr>
        <b/>
        <sz val="12"/>
        <rFont val="Arial"/>
        <family val="2"/>
      </rPr>
      <t>DGI</t>
    </r>
    <r>
      <rPr>
        <sz val="12"/>
        <rFont val="Arial"/>
        <family val="2"/>
      </rPr>
      <t xml:space="preserve">
NC - Subproceso Recaudo - Devoluciones
Direccion de Gestion de Impuestos
Subdirección de Devoluciones
ACTUALIZADO
30112021</t>
    </r>
  </si>
  <si>
    <t>Puesta en producción del ajuste tecnológico</t>
  </si>
  <si>
    <t xml:space="preserve">FT-SI 1851 Aceptación de pruebas de funcionalidad y salida a producción
Acta de Comité de cambios
</t>
  </si>
  <si>
    <r>
      <rPr>
        <b/>
        <sz val="12"/>
        <rFont val="Arial"/>
        <family val="2"/>
      </rPr>
      <t>DGI</t>
    </r>
    <r>
      <rPr>
        <sz val="12"/>
        <rFont val="Arial"/>
        <family val="2"/>
      </rPr>
      <t xml:space="preserve">
NC - Subproceso Recaudo - Devoluciones
Direccion de Gestion de Impuestos
Subdirección de Devoluciones
ACTUALIZADO
30112021
REFORMULACIÓN EXCEPCIONAL 
18072022
REFORMULADO
09122022</t>
    </r>
  </si>
  <si>
    <t>Auditoria Financiera Independiente a la UAE Dirección de Impuestos y Aduanas Nacionales – DIAN, Vigencia 2020
H9</t>
  </si>
  <si>
    <t>HALLAZGO No. 9. SALDOS A NIVEL DE TERCERO " (…) de 71 cuentas contables, se evidenció la existencia de saldos negativos a nivel de terceros, contrarios a la naturaleza de las cuentas, valorados en un total de $(20.239.911) millones (…) afectando los saldos consolidados de cada una de las cuentas, la representación fiel de los hechos económicos y el saldo de cuenta (...)"</t>
  </si>
  <si>
    <t>Deficiencias en los sistemas de información</t>
  </si>
  <si>
    <t>17 01 007</t>
  </si>
  <si>
    <t>Hallazgo No. 2. CARTERA PRESCRITA
“Saldos reclasificados por tercero de Cuentas por Cobrar a Cuentas de Orden de Bienes y Derechos - cuentas por cobrar 8315-35 por concepto de “Prescripción”, no se evidenciaron los actos administrativos y/o resoluciones que dieran cuenta de la ocurrencia de la prescripción, (…)”</t>
  </si>
  <si>
    <t>(…) inobservando de esta manera, lo dispuesto en los Manuales y procedimientos de DIAN Función Recaudadora para el retiro y/o baja de Cuentas por Cobrar. (…)</t>
  </si>
  <si>
    <t>Actualizar, como resulte procedente, la documentación del proceso contable, de la Función Recaudadora en los aspectos relativos a la baja en cuenta y a la clasificación de cartera contenida en la política operativa.</t>
  </si>
  <si>
    <t>Elaborar un diagnóstico respecto de la pertinencia del tratamiento de la baja en cuentas en los Manuales MN-RE 0044 y ADF-0005, y a la clasificación de la cartera contenida en la política operativa de la DIAN FR.</t>
  </si>
  <si>
    <t>Diagnóstico</t>
  </si>
  <si>
    <r>
      <rPr>
        <b/>
        <sz val="12"/>
        <color rgb="FF000000"/>
        <rFont val="Arial"/>
        <family val="2"/>
      </rPr>
      <t>DGI</t>
    </r>
    <r>
      <rPr>
        <sz val="12"/>
        <color indexed="8"/>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ELABORACIÓN
15062022</t>
    </r>
  </si>
  <si>
    <t>Realizar los mejoras establecidas mediante el diagnóstico, en la documentación pertinente.</t>
  </si>
  <si>
    <t>Documentación del proceso contable FR, actualizada y publicada</t>
  </si>
  <si>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NC - Subproceso Administración del Sistema de Gestión
Dirección de Gestión Estratégica y Analítica
Subdirección de Procesos        
Coordinación de Procesos y Riesgos Operacionales
ELABORACIÓN
15062022
REFORMULADO
09122022</t>
    </r>
  </si>
  <si>
    <t>17 04 002</t>
  </si>
  <si>
    <t>Hallazgo No. 3. CUENTAS POR COBRAR IMPUESTO DE RENTA Y
COMPLEMENTARIOS Y OTROS
“Saldos por terceros que componen las Cuentas por Cobrar a 31 de diciembre de 2021 en el Estado de Situación Financiera de DIAN – Recaudadora, donde se evidenciaron incorrecciones materiales que generaron una subestimación neta por $669.190.009.010. (…)</t>
  </si>
  <si>
    <t>"(...) las cuales se originaron principalmente por las siguientes causas, entre otras:
•Aplicación de pagos sin tener la correspondiente contrapartida de la obligación tributaria a cargo del contribuyente, en la respectiva cuenta por cobrar.
• Saldos negativos por depurar de vigencias anteriores
•Causación y reversión constante de documentos
•Duplicidad de registros.
•Saldos prescritos
•Ajustes de inconsistencias incorrectos.
•Ausencia, de reconocimiento de declaraciones tributarias (…)
(…) debilidades en el control interno contable relacionadas con la depuración permanente de las partidas conciliatorias por terceros, el control y seguimiento de las Cuentas por Cobrar de DIAN Recaudadora, así como de la inobservancia de la normatividad aplicable para el reconocimiento, registro, preparación y revelación de estas cuentas, que permitan de esta manera, que la información financiera cumpla con los objetivos de rendición de cuentas, toma de decisiones y control, así como
con sus características fundamentales de relevancia y representación fiel. (...)"</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</si>
  <si>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ELABORACIÓN
15062022
REFORMULADO
09122022</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</si>
  <si>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Subdirección de Infraestructura Tecnológica y de Operaciones
NC - Subproceso Función Recaudadora
Dirección de Gestión de Impuestos
Subdirección de Recaudo
Coordinación de Contabilidad de la Función Recaudadora
ELABORACIÓN
15062022
REFORMULADO
09122022</t>
    </r>
  </si>
  <si>
    <t>Hallazgo No. 4. CLASIFICACION DE LA CARTERA
“(…) Insuficiencia del Manual de Políticas Contables y Operativas de la
Contabilidad de DIAN Función Recaudadora, en los aspectos que regulan la depuración de la cartera, que permita hacer la evaluación y el seguimiento al detalle, del análisis y el resultado de las actividades que fueron desarrolladas por cada una de las obligaciones que fueron reclasificadas por determinado concepto. (…)”</t>
  </si>
  <si>
    <t>“(…) debilidades en el control interno contable de la entidad relacionado con la insuficiencia del Manual de Política Contable y Operativa, en los
aspectos que regula la depuración de la cartera y su clasificación (…)"</t>
  </si>
  <si>
    <t>Elaborar y adoptar el documento idóneo que conforme con la Resolución 006004 de 2018 o la que la modifique y que permitirá documentar la ejecución de la clasificación de cartera adoptada por el MN-RE- 0044</t>
  </si>
  <si>
    <t>Documentar y relacionar las actividades administrativas y técnicas que se requieren para aplicar la clasificación de la cartera adoptada por el Manual de Políticas Contables y Operativas  de la Función Recaudadora MN-RE 0044</t>
  </si>
  <si>
    <t xml:space="preserve">Documento publicado </t>
  </si>
  <si>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NC - Subproceso Administración del Sistema de Gestión
Dirección de Gestión Estratégica y Analítica
Subdirección de Procesos        
Coordinación de Procesos y Riesgos Operacionales 
ELABORACIÓN
15062022
REFORMULADO
09122022</t>
    </r>
  </si>
  <si>
    <t>9 Aud Funcion pagadora vig  2013</t>
  </si>
  <si>
    <t>22 05 001</t>
  </si>
  <si>
    <t xml:space="preserve">Hallazgo 9. Gestión Documental.
Con base en la evaluación de las carpetas contentivas de los procesos judiciales Nos. 20060014901, 20070016801, 20090008101, 20030140201, 20070023001, 20100011301, 20080023101, 20090009101, 20090018201, 20090019801, 20110026001, 20100021601, 20100025801, 20100025701, se evidencia lo siguiente: los documentos no cuentan con foliación consecutiva, en orden cronológico, como tampoco figuran algunos folios, hay duplicidad de escritos, se encuentran documentos con asuntos diferentes a los de los expedientes y no se observan algunas actuaciones importantes que permitan el seguimiento al sumario.      Con base en la evaluación de las carpetas contentivas de las conciliaciones con Nos. Internos 2736, 1744, 2916, 2874, 2734, 2909, 2472, 2956, 3177, 3221, 2501, 2122, 3220, 3276, 2624, 3129, 3107,2034, 1809, 1844, se evidencia lo siguiente: los documentos no cuentan con foliación consecutiva, en orden cronológico, como tampoco figuran algunos folios, hay duplicidad de escritos, se encuentran documentos con asuntos diferentes a los del expediente y no se observan algunas actuaciones importantes como autos aprobatorios o aprobatorios de conciliación.
Con base en la evaluación de los expedientes contentivos de los contratos 100206215-318-0-2013, 100206217-227-0-2013, 100215312-322-0-2013, 100206214-172-0-2013, 100207218-288-0-2013, 103201235-140-0-2013, 100207220-317-0-2013, 100215313-178-0-2013, 100211231-274-0-2013, 100202206-305-0-2013, 100206214-177-0-2013, 103201235-095-0-2013, 100206217-226-0, 100207220-281-0-, 100215313-158-0-, 100206216-212-0-, 100215347-135-0, 100206214-221-0. se evidencia lo siguiente: los documentos no cuentan con foliación consecutiva, en orden cronológico, como tampoco figuran algunos folios, hay duplicidad de escritos, se encuentran documentos con asuntos diferentes a los del expediente, no hay unidad documental y no se observan en algunos casos el producto de las obligaciones contractuales cumplidas.
</t>
  </si>
  <si>
    <t>Deficiencias en el sistema de gestión documental</t>
  </si>
  <si>
    <t xml:space="preserve">Realizar visita  de evaluación y seguimiento a las recomendaciones realizadas según el informe a las carpetas de procesos Judiciales años 2021 </t>
  </si>
  <si>
    <t>Seguimiento del cumplimiento a las normas de gestión documental respecto al archivo de antecedentes de procesos judiciales, frente a las acciones de organización de carpetas virtuales con el cumplimiento de las normas de archivo documental según instructivo IN-ADF-0132 del 9 de noviembre de 2021 versión 4.</t>
  </si>
  <si>
    <t>Informe de Visita de seguimiento y evaluación por parte de la Coordinación de Documentación - Subdirección Administrativa - Dirección de Gestion Corporativa</t>
  </si>
  <si>
    <r>
      <rPr>
        <b/>
        <sz val="12"/>
        <rFont val="Arial"/>
        <family val="2"/>
      </rPr>
      <t>DGJ</t>
    </r>
    <r>
      <rPr>
        <sz val="12"/>
        <rFont val="Arial"/>
        <family val="2"/>
      </rPr>
      <t xml:space="preserve">
NC - Subproceso de Gestión Jurídica
Subdirección Administrativa
Subdirección de Representación Externa. 
REFORMULADO
30042020 
14052021
ACTUALIZADO
30112021</t>
    </r>
  </si>
  <si>
    <t>Auditoria Financiera Independiente a la UAE Dirección de Impuestos y Aduanas Nacionales – DIAN, Vigencia 2020
H1</t>
  </si>
  <si>
    <t>19  03 003</t>
  </si>
  <si>
    <t xml:space="preserve">HALLAZGO No. 1. PROVISIONES LITIGIOS
“(…)  incorrección, correspondiente a una subestimación
de la cuenta 2701- Provisiones litigios y demandas por $2.113.035.538, afectando al patrimonio institucional con una sobrestimación por el mismo valor. (…)”
</t>
  </si>
  <si>
    <t>“(...) inobservancia de lo establecido en el instructivo, Determinación de la Provisión Contable de los Procesos Judiciales y Conciliaciones Extrajudiciales Versión 1 - IN-GJ-0170, así como la deficiencia de los controles y de la metodología utilizada para la revisión de la base de datos de Procesos Litigiosos de la UAE DIAN. (…)</t>
  </si>
  <si>
    <r>
      <t xml:space="preserve">Actualizar el Instructivo Determinación de la Provisión Contable de los Procesos Judiciales y Conciliaciones Extrajudiciales </t>
    </r>
    <r>
      <rPr>
        <b/>
        <sz val="12"/>
        <rFont val="Arial"/>
        <family val="2"/>
      </rPr>
      <t>Versión 2 - IN-PEC-0170</t>
    </r>
    <r>
      <rPr>
        <sz val="12"/>
        <rFont val="Arial"/>
        <family val="2"/>
      </rPr>
      <t xml:space="preserve">, en relación con la provisión contable de los procesos con fallo condenatorio de primera instancia y mejorar los controles y metodología utilizada para la revisión de la base de datos de procesos litigiosos de la UAE DIAN. </t>
    </r>
  </si>
  <si>
    <r>
      <t xml:space="preserve">1. Actualizar el Instructivo Determinación de la Provisión Contable de los Procesos Judiciales y Conciliaciones Extrajudiciales </t>
    </r>
    <r>
      <rPr>
        <b/>
        <sz val="12"/>
        <rFont val="Arial"/>
        <family val="2"/>
      </rPr>
      <t>Versión 2- IN-PEC-0170</t>
    </r>
    <r>
      <rPr>
        <sz val="12"/>
        <rFont val="Arial"/>
        <family val="2"/>
      </rPr>
      <t xml:space="preserve"> de conformidad con la normatividad vigente, indicando el plazo perentorio en el cual el apoderado judicial deberá actualizar la calificación del riesgo de pérdida y el cálculo de la provisión contable teniendo en cuenta el valor de la condena señalado en el fallo de primera instancia. </t>
    </r>
  </si>
  <si>
    <t xml:space="preserve">Instructivo IN-PEC-0170 actualizado </t>
  </si>
  <si>
    <r>
      <rPr>
        <b/>
        <sz val="12"/>
        <rFont val="Arial"/>
        <family val="2"/>
      </rPr>
      <t>DGJ</t>
    </r>
    <r>
      <rPr>
        <sz val="12"/>
        <rFont val="Arial"/>
        <family val="2"/>
      </rPr>
      <t xml:space="preserve">
NC - Subproceso de Gestión Jurídica
Subdirección de Representación Externa
Subdirección de Recursos Financieros
Subdirección de Procesos.
ACTUALIZADO
30112021</t>
    </r>
  </si>
  <si>
    <t xml:space="preserve">2. Controlar, a través del cruce de los fallos condenatorios de primera instancia notificados a través del buzón de notificaciones  con la respectiva sentencia , que el proceso se encuentre debidamente actualizado en sistema e-KOGUI en cuanto a la calificación del riesgo y la provisión contable. </t>
  </si>
  <si>
    <t>Reporte trimestral sobre cruce de sentencias  de primera instancia desfavorables notificadas a través del buzón de notificaciones</t>
  </si>
  <si>
    <r>
      <rPr>
        <b/>
        <sz val="12"/>
        <rFont val="Arial"/>
        <family val="2"/>
      </rPr>
      <t>DGJ</t>
    </r>
    <r>
      <rPr>
        <sz val="12"/>
        <rFont val="Arial"/>
        <family val="2"/>
      </rPr>
      <t xml:space="preserve">
NC - Subproceso de Gestión Jurídica
Subdirección de Representación Externa. 
ACTUALIZADO
30112021</t>
    </r>
  </si>
  <si>
    <t>H. 2 Aud Regular Vig. Primer semestre 2010 F. Recaudadora
AEF - Seguimiento PM 2014</t>
  </si>
  <si>
    <t xml:space="preserve">DSA. BOGOTA.
Se evidencian debilidades en los criterios de confidencialidad, cumplimiento y disponibilidad de la información en el sistema SYGA utilizado en el procedimiento de Inspección Aduanera por el Grupo Interno de Trabajo (GIT) de Importaciones de la División de Gestión de la Operación Aduanera, tales como:
• Permite el acceso a los inspectores de aduanas (usuarios) a todos los depósitos habilitados y por ende a todas las declaraciones de importación seleccionadas para inspección aduanera documental o física, independiente del reparto asignado.
• Permite realizar actuaciones (levante de mercancías, suspensiones, entre otras), independiente del reparto asignado.
• Permite el acceso simultáneo con el mismo usuario desde diferentes terminales y ubicaciones.
</t>
  </si>
  <si>
    <t xml:space="preserve">Situaciones que se presentan por cuanto el Servicio Informático Aduanero no cuenta dentro de su desarrollo con los correspondientes filtros que impidan que las declaraciones seleccionadas tanto para inspección física como documental puedan ser gestionadas en todos los depósitos habilitados. 
</t>
  </si>
  <si>
    <t>1. Poner en producción a Nivel Nacional la versión Unificada de SYGA</t>
  </si>
  <si>
    <t>Finalizar las pruebas de aceptación de la versión unificada de SYGA a Nivel Nacional</t>
  </si>
  <si>
    <t>Informe de finalización de pruebas</t>
  </si>
  <si>
    <r>
      <rPr>
        <b/>
        <sz val="12"/>
        <rFont val="Arial"/>
        <family val="2"/>
      </rPr>
      <t>DGA</t>
    </r>
    <r>
      <rPr>
        <sz val="12"/>
        <rFont val="Arial"/>
        <family val="2"/>
      </rPr>
      <t xml:space="preserve">
NC – Subproceso Operación Aduanera
Dirección de Gestión de Aduanas
Subdirección de Registro y Control Aduanero
Subdirección de Operación Aduanera 
REFORMULADO
30042016
ACTUALIZADO
30112021</t>
    </r>
  </si>
  <si>
    <t>Realizar ajustes de incidencias reportadas por los usuarios con relación a las pruebas de la Versión Unificada de SYGA</t>
  </si>
  <si>
    <t>Registro en JIRA de solución de incidencias reportadas por los usuarios</t>
  </si>
  <si>
    <r>
      <rPr>
        <b/>
        <sz val="12"/>
        <rFont val="Arial"/>
        <family val="2"/>
      </rPr>
      <t>DGA</t>
    </r>
    <r>
      <rPr>
        <sz val="12"/>
        <rFont val="Arial"/>
        <family val="2"/>
      </rPr>
      <t xml:space="preserve">
NC- Subproceso Innovación y Tecnología
Dirección de Gestión de Innovación y Tecnología
Subdirección de Soluciones y Desarrollo
REFORMULADO
30042016
30092016
ACTUALIZADO
30112021</t>
    </r>
  </si>
  <si>
    <t>Reportar el 100% de las pruebas satisfactorias a la versión unificada de SYGA</t>
  </si>
  <si>
    <t>Formato de Aceptación de pruebas</t>
  </si>
  <si>
    <r>
      <rPr>
        <b/>
        <sz val="12"/>
        <rFont val="Arial"/>
        <family val="2"/>
      </rPr>
      <t>DGA</t>
    </r>
    <r>
      <rPr>
        <sz val="12"/>
        <rFont val="Arial"/>
        <family val="2"/>
      </rPr>
      <t xml:space="preserve">
NC – Subproceso Operación Aduanera
Dirección de Gestión de Aduanas
Subdirección de Operación Aduanera
REFORMULADO
30042016
30092016
ACTUALIZADO
30112021</t>
    </r>
  </si>
  <si>
    <t>Alistamiento de la Infraestructura necesarias para la salida a producción de SYGA</t>
  </si>
  <si>
    <t>Infraestructura lista para poner en producción el sistema</t>
  </si>
  <si>
    <r>
      <rPr>
        <b/>
        <sz val="12"/>
        <rFont val="Arial"/>
        <family val="2"/>
      </rPr>
      <t>DGA</t>
    </r>
    <r>
      <rPr>
        <sz val="12"/>
        <rFont val="Arial"/>
        <family val="2"/>
      </rPr>
      <t xml:space="preserve">
NC- Subproceso Innovación y Tecnología
Dirección de Gestión de Innovación y Tecnología
Subdireccion de Infraestructura Tecnologica y de Operaciones
REFORMULADO
30042016
30092016
ACTUALIZADO
30112021</t>
    </r>
  </si>
  <si>
    <t>Puesta en producción a Nivel Nacional de la versión unificada de SYGA</t>
  </si>
  <si>
    <t>Sistema funcionando a Nivel Nacional</t>
  </si>
  <si>
    <r>
      <rPr>
        <b/>
        <sz val="12"/>
        <rFont val="Arial"/>
        <family val="2"/>
      </rPr>
      <t>DGA</t>
    </r>
    <r>
      <rPr>
        <sz val="12"/>
        <rFont val="Arial"/>
        <family val="2"/>
      </rPr>
      <t xml:space="preserve">
NC - Subproceso Innovación y Tecnología
Dirección de Gestión de Innovación y Tecnología
Subdirección de Soluciones y Desarrollo
Subdireccion de Infraestructura Tecnologica y de Operaciones
REFORMULADO
30042016
30092016
ACTUALIZADO
30112021</t>
    </r>
  </si>
  <si>
    <t>Estabilización del Sistema en producción</t>
  </si>
  <si>
    <t>Sistema estabilizado</t>
  </si>
  <si>
    <r>
      <rPr>
        <b/>
        <sz val="12"/>
        <rFont val="Arial"/>
        <family val="2"/>
      </rPr>
      <t>DGA</t>
    </r>
    <r>
      <rPr>
        <sz val="12"/>
        <rFont val="Arial"/>
        <family val="2"/>
      </rPr>
      <t xml:space="preserve">
NC - Subproceso Innovación y Tecnología
Dirección de Gestión de Innovación y Tecnología
Subdirección de Soluciones y Desarrollo
REFORMULADO
30042016
30092016
ACTUALIZADO
30112021</t>
    </r>
  </si>
  <si>
    <r>
      <rPr>
        <b/>
        <sz val="12"/>
        <rFont val="Arial"/>
        <family val="2"/>
      </rPr>
      <t>DGA</t>
    </r>
    <r>
      <rPr>
        <sz val="12"/>
        <rFont val="Arial"/>
        <family val="2"/>
      </rPr>
      <t xml:space="preserve">
NC – Subproceso Operación Aduanera,
Dirección de Gestión de Aduanas
Subdirección de Operación Aduanera
REFORMULADO
30092016
ACTUALIZADO
30112021</t>
    </r>
  </si>
  <si>
    <t xml:space="preserve">Priorizar y detallar requermimientos Funcionales tecnologicos necesario para la solucion tecnologica  del Proyecto de Desaduanamiento.
</t>
  </si>
  <si>
    <r>
      <rPr>
        <b/>
        <sz val="12"/>
        <rFont val="Arial"/>
        <family val="2"/>
      </rPr>
      <t>DGA</t>
    </r>
    <r>
      <rPr>
        <sz val="12"/>
        <rFont val="Arial"/>
        <family val="2"/>
      </rPr>
      <t xml:space="preserve">
NC – Subproceso Operación Aduanera
Dirección de Gestión de Aduanas
Subdirección de Operación Aduanera
REFORMULADO
30092016
ACTUALIZADO
30112021</t>
    </r>
  </si>
  <si>
    <t xml:space="preserve">Desarrollar o adquirir la solucion tecnologica del Proyecto de Desaduanamiento.
</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</si>
  <si>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30092016
30112021
20052022</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</si>
  <si>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30092016
30112021</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</si>
  <si>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30092016
30112021
20052022</t>
    </r>
  </si>
  <si>
    <t>32 Aud DS ADUANAS, Ipiales, Cartagena, Cucuta, Bogotá, B/ventura, Cali, Urabá Vig P.Semestre 2015</t>
  </si>
  <si>
    <t xml:space="preserve">Hallazgo No. 32: Operatividad Modelos de Información trámites aduaneros importación En la verificación de la operatividad de las transacciones de ingreso de mercancía al territorio aduanero nacional con destino no solo al país sino a otros países y hacia una zona franca, se observó que persiste la interacción con sistemas antiguos, la presentación de las declaraciones de importación aún se continúan realizando a través de los servicios del aplicativo SIGLO XXI o SYGA, de igual manera las operaciones de tránsito aduanero (excepto del transbordo internacional) se siguen realizando manualmente y el registro de la operación en la administración de salida y de llegada se realiza a través de los servicios de este sistema. (…) </t>
  </si>
  <si>
    <t>sin causa</t>
  </si>
  <si>
    <t>Definir Estrategia de Digitalización del Proyecto de Desaduanamiento.
NOTA: Reformulación elaborada por cambios normativos de acuerdo a  Decreto 1165 de Junio de 2019 que reemplaza-deroga el Decreto 390 de 2016.</t>
  </si>
  <si>
    <r>
      <rPr>
        <b/>
        <sz val="12"/>
        <rFont val="Arial"/>
        <family val="2"/>
      </rPr>
      <t>DGA</t>
    </r>
    <r>
      <rPr>
        <sz val="12"/>
        <rFont val="Arial"/>
        <family val="2"/>
      </rPr>
      <t xml:space="preserve">
NC – Subproceso Operación Aduanera
Dirección de Gestión de Aduanas
Subdirección de Operación Aduanera
REFORMULADO
30092016
30092019
ACTUALIZADO
30112021</t>
    </r>
  </si>
  <si>
    <t>Priorizar y detallar requermimientos Funcionales tecnologicos necesario para la solucion tecnologica  del Proyecto de Desaduanamiento.
NOTA: Reformulación elaborada por cambios normativos de acuerdo a  Decreto 1165 de Junio de 2019 que reemplaza-deroga el Decreto 390 de 2016.</t>
  </si>
  <si>
    <t>Desarrollar o adquirir la solucion tecnologica del Proyecto de Desaduanamiento.
NOTA: Reformulación elaborada por cambios normativos de acuerdo a  Decreto 1165 de Junio de 2019 que reemplaza-deroga el Decreto 390 de 2016.</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</si>
  <si>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30092017
30092019
30112021
20052022</t>
    </r>
  </si>
  <si>
    <t>Implantar la solucion tecnologica del Proyecto de Desaduanamiento.
NOTA: Reformulación elaborada por cambios normativos de acuerdo a  Decreto 1165 de Junio de 2019 que reemplaza-deroga el Decreto 390 de 2016.</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</si>
  <si>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30092017
30092019
30112021
20052022</t>
    </r>
  </si>
  <si>
    <t>3.  Ejecutar el cronograma de definición funcional de los sistema de información para la operación aduanera que se deban ajustar o desarrollar en el marco del Decreto 390 de 2016, específicamente para el Transito Aduanero- Operaciones de Transporte.</t>
  </si>
  <si>
    <t>Presentar, de acuerdo al cronograma, los requerimientos funcionales a la Subdirección de Tecnología de Información y Telecomunicaciones siguiendo el procedimiento PR-SI-0002 Centro de Despacho SIE.</t>
  </si>
  <si>
    <t>Solicitudes de Requerimientos funcionales</t>
  </si>
  <si>
    <t>4. Implementar dentro del Núcleo Básico -  Fase I del Servicio Informático Electrónico de TRANSITO Y OPERACIONES DE TRANSPORTE , las  funcionalidades que mitiguen los siguientes riegos:
- Operaciones realizadas manualmente
- Registro de operaciones de Tránsito en sistemas antiguos</t>
  </si>
  <si>
    <t>Elaborar el Plan de Trabajo con las actividades definidas  para  la puesta en producción del Sistema de Información de  Transito Aduanero- Operaciones de Transporte  requerido por la Subdirección de Gestión de Comercio Exterior, en el Marco metodologíco del Subproceso "Construcción de Sistemas de Información" del Proceso "Servicios Informáticos"  y acorde con los siguientes Procedimientos :
 PR-SI-0148_Análisis de Requerimientos de los Sistemas de Información.
 PR-SI-0149_Análisis y Diseño de los Sistemas de Información 
 PR-SI-0150_Codificación de los Sistemas de Información
 PR-SI-0151_Ejecución de Pruebas de los Sistemas de Información
 PR-SI-0152_Implantación de los Sistemas de Información</t>
  </si>
  <si>
    <t>Un (1) Plan de Trabajo aprobado.</t>
  </si>
  <si>
    <t>Realizar el análisis y diseño, atendiendo la  solicitud de Creación de Servicio Informático presentada al Centro de Despacho de la Dirección de Gestión Organizacional y el levantamiento de requerimientos funcionales efectuado.</t>
  </si>
  <si>
    <t>Formato Modelo de diseño FT-SI-2003
Formato Diseño de base de datos FT-SI-2004
Formato Diseño de interfaz de usuario FT-SI-2005</t>
  </si>
  <si>
    <r>
      <rPr>
        <b/>
        <sz val="12"/>
        <rFont val="Arial"/>
        <family val="2"/>
      </rPr>
      <t>DGA</t>
    </r>
    <r>
      <rPr>
        <sz val="12"/>
        <rFont val="Arial"/>
        <family val="2"/>
      </rPr>
      <t xml:space="preserve">
NC - Subproceso Innovación y Tecnología
Dirección de Gestión de Innovación y Tecnología
Subdirección de Soluciones y Desarrollo
REFORMULADO
30092017
ACTUALIZADO
30112021</t>
    </r>
  </si>
  <si>
    <t>Realizar la codificación</t>
  </si>
  <si>
    <t xml:space="preserve">Formato Información de Versión 30001  - FT-SI-2180 </t>
  </si>
  <si>
    <r>
      <rPr>
        <b/>
        <sz val="12"/>
        <rFont val="Arial"/>
        <family val="2"/>
      </rPr>
      <t>DGA</t>
    </r>
    <r>
      <rPr>
        <sz val="12"/>
        <rFont val="Arial"/>
        <family val="2"/>
      </rPr>
      <t xml:space="preserve">
NC - Subproceso Innovación y Tecnología
Dirección de Gestión de Innovación y Tecnología
Subdirección de Soluciones y Desarrollo
REFORMULADO
30092017
30092018
30092019
ACTUALIZADO
30112021</t>
    </r>
  </si>
  <si>
    <t>Realizar las pruebas funcionales</t>
  </si>
  <si>
    <t>Formato Aceptación de Pruebas Funcionales y Salida a Producción - FT-SI-1851</t>
  </si>
  <si>
    <r>
      <rPr>
        <b/>
        <sz val="12"/>
        <rFont val="Arial"/>
        <family val="2"/>
      </rPr>
      <t>DGA</t>
    </r>
    <r>
      <rPr>
        <sz val="12"/>
        <rFont val="Arial"/>
        <family val="2"/>
      </rPr>
      <t xml:space="preserve">
NC – Subproceso Operación Aduanera,
Dirección de Gestión de Aduanas 
Subdirección de Operación Aduanera
REFORMULADO
30092017
30092018
30092019
30112021</t>
    </r>
  </si>
  <si>
    <t xml:space="preserve">Realizar la implantación y puesta en producción </t>
  </si>
  <si>
    <t>Formato Aceptación de Pruebas Funcionales y Salida a Producción FT-SI-1851
Acta de comité de cambios</t>
  </si>
  <si>
    <r>
      <rPr>
        <b/>
        <sz val="12"/>
        <rFont val="Arial"/>
        <family val="2"/>
      </rPr>
      <t>DGA</t>
    </r>
    <r>
      <rPr>
        <sz val="12"/>
        <rFont val="Arial"/>
        <family val="2"/>
      </rPr>
      <t xml:space="preserve">
NC – Subproceso Operación Aduanera
Dirección de Gestión de Aduanas
Subdirección de Operación Aduanera
REFORMULADO
30092017
30092018
30092019
ACTUALIZADO
30112021</t>
    </r>
  </si>
  <si>
    <t>13 Aud Funcion Pagadora y Recaudadora Vig  2015</t>
  </si>
  <si>
    <t xml:space="preserve">Hallazgo No. 13  Control de operaciones aduaneras
" (...) Pese a estar documentados los procedimientos, para el control de operaciones aduaneras de alto impacto fiscal como: Autorización y Finalización de Tránsitos Aduaneros; el Registro Control de Abandono Legal a favor de la Nación y el Pago Consolidado de las Declaraciones de los UAP que se realicen en cada seccional, las pruebas de auditoria evidencian que los registros informáticos del MUISCA, SYGA o SIFARO, no cuentan con medios de registro y consulta de cada una de estas operaciones aduaneras, que permitan a la DIAN realizar controles periódicos consolidados, como se evidenció en la Dirección Seccional Bucaramanga, sobre las operaciones aduaneras de esta índole que se realizan en su Jurisdicción; así como tampoco están debidamente formalizados y estandarizados cuadros o matrices de control para hacer el monitoreo de estas operaciones, acorde con lo  que indican los respectivos procedimientos (...)".  
</t>
  </si>
  <si>
    <t xml:space="preserve">Lo anterior, se ocasiona por deficiencias en la gestión para la creación, modificación, ajuste, mantenimiento, operación, permisos de acceso e implantación de los sistemas de información corporativos en cada uno de estos procesos aduaneros y la correspondiente supervisión de la DIAN, para velar por la efectiva aplicación de los procedimientos y estándares institucionales vigentes, lo que conlleva a riesgo de operaciones de alto impacto fiscal sin la observancia de las disposiciones aduaneras. </t>
  </si>
  <si>
    <t>1. Ejecutar el cronograma de definición funcional de los sistema de información para la operación aduanera que se deban ajustar o desarrollar en el marco del Decreto 390 de 2016, específicamente para el Transito Aduanero- Operaciones de Transporte.</t>
  </si>
  <si>
    <t>1. Presentar, de acuerdo al cronograma, los requerimientos funcionales a la Subdirección de Tecnología de Información y Telecomunicaciones siguiendo el procedimiento PR-SI-0002 Centro de Despacho SIE.</t>
  </si>
  <si>
    <r>
      <rPr>
        <b/>
        <sz val="12"/>
        <rFont val="Arial"/>
        <family val="2"/>
      </rPr>
      <t xml:space="preserve">DGA
</t>
    </r>
    <r>
      <rPr>
        <sz val="12"/>
        <rFont val="Arial"/>
        <family val="2"/>
      </rPr>
      <t>C – Subproceso Operación Aduanera
Dirección de Gestión de Aduanas
Subdirección de Operación Aduanera
REFORMULADO
30092016
ACTUALIZADO
30112021</t>
    </r>
  </si>
  <si>
    <t>2. Implementar dentro del Núcleo Básico - Fase I del Servicio Informático Electrónico de TRANSITO Y OPERACIONES DE TRANSPORTE , las  funcionalidades que mitiguen los siguientes riegos:
- Operaciones realizadas manualmente
- Interacción con sistemas antiguos
- Ausencia de registros y consultas que permitan realizar controles</t>
  </si>
  <si>
    <t>Elaborar el Plan de Trabajo con las actividades definidas  para  la puesta en producción del Sistema de Información de  Transito Aduanero- Operaciones de Transporte  requerido por la Subdirección de Gestión de Comercio Exterior, en el Marco metodologíco del Subproceso "Construcción de Sistemas de Información" del Proceso "Servicios Informáticos"  y acorde con los siguientes Procedimientos :
15. PR-SI-0148_Análisis de Requerimientos de los Sistemas de Información.
16. PR-SI-0149_Análisis y Diseño de los Sistemas de Información 
17. PR-SI-0150_Codificación de los Sistemas de Información
18. PR-SI-0151_Ejecución de Pruebas de los Sistemas de Información
19. PR-SI-0152_Implantación de los Sistemas de Información</t>
  </si>
  <si>
    <r>
      <rPr>
        <b/>
        <sz val="12"/>
        <rFont val="Arial"/>
        <family val="2"/>
      </rPr>
      <t>DGA</t>
    </r>
    <r>
      <rPr>
        <sz val="12"/>
        <rFont val="Arial"/>
        <family val="2"/>
      </rPr>
      <t xml:space="preserve">
NC - Subproceso Innovación y Tecnología
Dirección de Gestión de Innovación y Tecnología
Subdirección de Soluciones y Desarrollo
REFORMULADO
30092017
30092018
30092019
ACTUALIZADO
30112021
</t>
    </r>
  </si>
  <si>
    <r>
      <rPr>
        <b/>
        <sz val="12"/>
        <rFont val="Arial"/>
        <family val="2"/>
      </rPr>
      <t>DGA</t>
    </r>
    <r>
      <rPr>
        <sz val="12"/>
        <rFont val="Arial"/>
        <family val="2"/>
      </rPr>
      <t xml:space="preserve">
NC – Subproceso Operación Aduanera
Dirección de Gestión de Aduanas
Subdirección de Operación Aduanera
REFORMULADO
30092019
ACTUALIZADO
30112021</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</si>
  <si>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
20052022</t>
    </r>
  </si>
  <si>
    <t xml:space="preserve">Implantar la solucion tecnologica del Proyecto de Desaduanamiento.
</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</si>
  <si>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30092019
30112021
20052022</t>
    </r>
  </si>
  <si>
    <t>5 Aud  Laboratorio de Aduanas con corte 30/06/2016</t>
  </si>
  <si>
    <t>12 01 001</t>
  </si>
  <si>
    <t xml:space="preserve">Hallazgo No.5 Análisis de muestras de Laboratorio
(…) para proteger a los consumidores de ingresos de mercancías peligrosas, proteger el medio ambiente, ayudar a combatir el terrorismo y la detección de importaciones ilegales.
Adicionalmente, refleja deficiencia en los sistemas informáticos para la realización de estadísticas necesarias, para las mediciones totales de muestras analizadas y los ingresos generados, como resultados de dicha operación.
</t>
  </si>
  <si>
    <t xml:space="preserve">No existe norma interna vinculante para que todos los actores participen en este proceso y poder determinar los resultados de la gestión del laboratorio </t>
  </si>
  <si>
    <t>Capacitar a las Direcciones Seccionales para la toma de muestras</t>
  </si>
  <si>
    <t>Capacitar a través del Plan Institucional PIC 2017 a las principales Direcciones Seccionales de aduanas en la toma de muestras</t>
  </si>
  <si>
    <t>Correo electronico informado a las seccionales el temario y fechas de realización de las tres respectivas capacitaciones. Listas de asistencia de las  capacitaciones dictadas a los funcionarios de la División de Operación Aduanera de las Diecciones Seccional a las cuales se les impartio la capacitación.</t>
  </si>
  <si>
    <r>
      <rPr>
        <b/>
        <sz val="12"/>
        <rFont val="Arial"/>
        <family val="2"/>
      </rPr>
      <t>DGA</t>
    </r>
    <r>
      <rPr>
        <sz val="12"/>
        <rFont val="Arial"/>
        <family val="2"/>
      </rPr>
      <t xml:space="preserve">
NC – Subproceso Operación Aduanera
Dirección de Gestión de Aduanas
Subdirección de Operación Aduanera
Subdirección Técnica Aduanera                         
Subdirección del Laboratorio Aduanero
REFORMULADO
30092017
ACTUALIZADO
30112021</t>
    </r>
  </si>
  <si>
    <t>Asignar la meta mensual de toma de muestras para las Direcciones Seccionales</t>
  </si>
  <si>
    <t>Las Direcciones Seccionales acorde con su tamaño tendrán una meta en cantidad de muestras a tomar al mes.</t>
  </si>
  <si>
    <t>Seguimiento trimestral en el plan operativo de las Direcciones Seccionales de muestras tomadas vs muestras asignadas. (marzo, junio, septiembre y diciembre de 2017)</t>
  </si>
  <si>
    <r>
      <rPr>
        <b/>
        <sz val="12"/>
        <rFont val="Arial"/>
        <family val="2"/>
      </rPr>
      <t>DGA</t>
    </r>
    <r>
      <rPr>
        <sz val="12"/>
        <rFont val="Arial"/>
        <family val="2"/>
      </rPr>
      <t xml:space="preserve">
NC – Subproceso Operación Aduanera
Dirección de Gestión de Aduanas
Subdirección Técnica Aduanera
ACTUALIZADO
30112021</t>
    </r>
  </si>
  <si>
    <t>Implementar dentro del Núcleo Básico - Fase I,  el Sistema de Información  Laboratorio</t>
  </si>
  <si>
    <t>Realizar el levantamiento de requerimientos funcionales.</t>
  </si>
  <si>
    <t>Formato Especificación Funcional Detallada FT-SI-2007 
Formato Casos de Uso FT-SI-2009</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</si>
  <si>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Técnica Aduanera
REFORMULADO
30/09/2017
ACTUALIZADO
30112021</t>
    </r>
  </si>
  <si>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REFORMULADO
30092017
ACTUALIZADO
30112021</t>
    </r>
  </si>
  <si>
    <t xml:space="preserve">Elaboración de formatos de acuerdo con los requerimientos efectuados (5 requerimientos) Laboratorio Fase 2.1. </t>
  </si>
  <si>
    <t xml:space="preserve">Documento: FT-SI-2180-SIE Laboratorio.pdf (INFORMACIÓN DE VERSIÓN – 30001 
Fecha liberación pruebas: Dos Entregables:
 1.         01-05-2021
 2.         30-06-2021 
Documento: FT-SI-5851- Certificación de Pruebas.
Fecha liberación a producción:  Dos Entregables: 
1.        01-06-2021 2.        01-08-2021 </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</si>
  <si>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del Laboratorio Aduanero
REFORMULADO
30092017
30092018
07052021
ACTUALIZADO
30112021</t>
    </r>
  </si>
  <si>
    <t>Realizar ajustes para mejorar la operación,(9 requerimientos). Laboratorio Fase 2.2</t>
  </si>
  <si>
    <t>Documento: FT-SI-2180-SIE Laboratorio.pdf (INFORMACIÓN DE VERSIÓN – 30001 
Documento: FT-SI-5851- Certificación de Pruebas.
Liberación a producción</t>
  </si>
  <si>
    <t>Efectuar mejoras en la usabilidad y nuevas funcionalidades, (17 requerimientos)​. Laboratorio Fase 2.3</t>
  </si>
  <si>
    <t>Documento: FT-SI-2180-SIE Laboratorio.pdf (INFORMACIÓN DE VERSIÓN – 30001 
Documento:FT-SI-5851- Certificación de Pruebas.
Liberación a producción</t>
  </si>
  <si>
    <t>Efectuar mejoras en la usabilidad y nuevas funcionalidades, (24 requerimientos)​. Laboratorio Fase 2.4</t>
  </si>
  <si>
    <r>
      <rPr>
        <b/>
        <sz val="12"/>
        <rFont val="Arial"/>
        <family val="2"/>
      </rPr>
      <t>DGA</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del Laboratorio Aduanero
REFORMULADO
09122022</t>
    </r>
  </si>
  <si>
    <t>2  Aud Operación Aduanera -Importaciones Dirección de Aduanas y Direcciones Seccionales de Aduanas de Bogotá, Cali, Buenaventura, Bucaramanga, Cartagena, Barranquilla y Santa Marta Vigencia 2018 y primer semestre de 2019</t>
  </si>
  <si>
    <t>19 02 003</t>
  </si>
  <si>
    <t xml:space="preserve">Hallazgo 2.  Información Declaraciones de Importación Seccional Bogotá – Nivel Central y Seccional Bucaramanga.  
Efectuada la verificación y cruce de datos del listado en Excel (universo de declaraciones descargadas del portal Web) y el listado extraído de la bitácora, se encontró que existen 633 registros de declaraciones de la bitácora, que no aparecen en el universo de declaraciones.
En la Seccional Bogotá, un total de (676) registros del universo de las declaraciones no se encuentran en el listado extraído de la bitácora.
(…) se encuentran diferencias entre los números de autoadhesivos, en el código de administración y, se encuentra que el campo Tipo de Declaración está diligenciado en blanco o vacío. 
(…) analizadas las Declaraciones de Importación, se observa que se presentan 1.175.287 formularios repetidos.
(…) comparando el archivo de Excel con la relación del aplicativo LUCIA, se evidencia que un total de 1.058.714 registros de la relación de Excel no están en el aplicativo LUCIA.
En la Seccional Bucaramanga, se constató que existen (81) registros de declaraciones de importación en la base de datos Trámites Manuales que no se encuentran en la base de datos suministrada por Nivel Central.
</t>
  </si>
  <si>
    <t>Deficiencias en el control del registro de la información de las declaraciones de importación.</t>
  </si>
  <si>
    <t>1. Impartir instrucción a las direcciones seccionales.</t>
  </si>
  <si>
    <t xml:space="preserve">Expedir lineamientos a las Direcciones Seccionales de Aduanas frente al control de las operaciones relacionados con los trámites manuales. </t>
  </si>
  <si>
    <t>Documento de lineamientos.</t>
  </si>
  <si>
    <r>
      <rPr>
        <b/>
        <sz val="12"/>
        <rFont val="Arial"/>
        <family val="2"/>
      </rPr>
      <t>DGA</t>
    </r>
    <r>
      <rPr>
        <sz val="12"/>
        <rFont val="Arial"/>
        <family val="2"/>
      </rPr>
      <t xml:space="preserve">
NC – Subproceso Operación Aduanera
Dirección de Gestión de Aduanas
Subdirección de Operación Aduanera
ACTUALIZADO
30112021</t>
    </r>
  </si>
  <si>
    <t xml:space="preserve">2. Definir Estrategia de Digitalización del Proyecto.
</t>
  </si>
  <si>
    <t xml:space="preserve">3. Desarrollar o adquirir la solucion tecnologica del Proyecto de Desaduanamiento.
</t>
  </si>
  <si>
    <t xml:space="preserve">4. Implantar la solucion tecnologica del Proyecto
</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</si>
  <si>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30112021
20052022</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</si>
  <si>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3011202120052022</t>
    </r>
  </si>
  <si>
    <t>14 Aud Funcion Pagadora y Recaudadora Vig  2015</t>
  </si>
  <si>
    <t xml:space="preserve">Hallazgo No. 14  Registro y Control Posterior Actas de Inspección con suspensión o rechazo de Levante
" (...) Se evidenció que las actas de inspección números 989162, 989561,989453, 989505, 989394, 989234, 989312, 989508, 989324, 989382, 989451, 989431, 989153, 989133 y 989442 del año 2015, fueron realizadas para la modificación de la modalidad de importación temporal a largo plazo a importación ordinaria y finalizaron con suspensión o rechazo de levante, por parte de los funcionarios de Operación Aduanera de la Seccional Bucaramanga; de las cuales, no se encuentran registros en sistema MUISCA, SYGA u otro Sistema Informático electrónico que haga sus veces, ni se configuró otro mecanismo de control debidamente formalizado por la DIAN, que permita verificar en tiempo real la trazabilidad de la operación y la situación jurídica final de los bienes; situación evidenciada  en la Dirección Seccional Bucaramanga (...)".  
</t>
  </si>
  <si>
    <t>Esta condición se presenta, debido a deficiencias en la gestión para la creación, modificación, ajuste, mantenimiento, operación, permisos de acceso e implantación de los sistemas de información corporativos en cada uno de estos procesos aduaneros y la correspondiente supervisión, para velar por la efectiva aplicación de los  procedimientos y estándares institucionales vigentes en cada seccional; lo que conlleva a riesgo de pérdida de efectividad y eficacia de los mecanismos de control de fiscalización aduanera</t>
  </si>
  <si>
    <t>1. Elaborar y expedir el memorando donde se informa a las direcciones seccionales sobre el  ajuste al procedimiento PR-OA-0188  y la divulgación del  mismo al interior de las Direcciones Seccionales</t>
  </si>
  <si>
    <t>Expedir memorando donde se informa a las direcciones seccionales sobre el  ajuste al procedimiento PR-OA-0188  y la divulgación del mismo al interior de las Direcciones Seccionales</t>
  </si>
  <si>
    <t>Memorando Expedido</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</si>
  <si>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
20052022</t>
    </r>
  </si>
  <si>
    <t>4. Implementar el diligenciamiento del formato FT-OA-2298 Base de datos de suspensiones, y elaborar mensualmente un informe de  los rechazos a los levantes,  con el fin de efectuar control a la situación jurídica de los bienes.</t>
  </si>
  <si>
    <t>1. Diligenciar por parte de los funcionarios aforadores el formato FT-OA-2298 e informar acerca de los rechazos a los levantes con el fin de efectuar un seguimiento mensual a la situación jurídica de los bienes.</t>
  </si>
  <si>
    <t xml:space="preserve">Informe </t>
  </si>
  <si>
    <r>
      <rPr>
        <b/>
        <sz val="12"/>
        <rFont val="Arial"/>
        <family val="2"/>
      </rPr>
      <t>DGA</t>
    </r>
    <r>
      <rPr>
        <sz val="12"/>
        <rFont val="Arial"/>
        <family val="2"/>
      </rPr>
      <t xml:space="preserve">
DS – Subproceso Operación Aduanera
Dirección Seccional de Impuestos y Aduanas de Bucaramanga
ACTUALIZADO
30112021</t>
    </r>
  </si>
  <si>
    <t>15 Aud Funcion Pagadora y Recaudadora Vig  2015</t>
  </si>
  <si>
    <t>12 01 100</t>
  </si>
  <si>
    <t xml:space="preserve">Hallazgo No. 15  Control de pagos de la modalidad de importación temporal
" (...) Pese a lo documentado en el procedimiento PR-OA-0201, se evidencian importadores con moras sustanciales en el pago de obligaciones, por concepto de tributos aduaneros de las declaraciones de importación temporal 042015M00000218 (cuotas 1, 2 y 4 canceladas con extemporaneidad de hasta tres años) y 062007100327162 del 06/12/2015 (Importación temporal a corto plazo, aprehendida en la vigencia 2015 con resolución de decomiso), sin que se hubiesen iniciado los procesos administrativos correspondientes, para garantizar el pago oportuno de las obligaciones aduaneras y las sanciones correspondientes (...)". 
</t>
  </si>
  <si>
    <t>Lo anterior, se presenta por la carencia de módulos de consulta y validación en el sistema informático de la DIAN y de mecanismos de supervisión adecuados para el control en tiempo real de los pagos realizados, con ocasión de las importaciones en la modalidad de importación temporal; generando riesgo de menores ingresos favor del Tesoro Nacional, por concepto de tributos y/o sanciones aduaneras a que haya lugar.</t>
  </si>
  <si>
    <t xml:space="preserve">Definir Estrategia de Digitalización del Proyecto de Gestor de Pagos.
</t>
  </si>
  <si>
    <t xml:space="preserve">Priorizar y detallar requermimientos Funcionales tecnologicos necesario para la solucion tecnologica  del Proyecto de Gestor de Pagos.
</t>
  </si>
  <si>
    <t xml:space="preserve">Desarrollar o adquirir la solucion tecnologica del Proyecto de Gestor de Pagos.
</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</si>
  <si>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de Administracion de Aplicativos de Impuestos
REFORMULADO
30092019
30112021</t>
    </r>
  </si>
  <si>
    <t xml:space="preserve">Implantar la solucion tecnologica del Proyecto de Gestor de Pagos.
</t>
  </si>
  <si>
    <t xml:space="preserve">Definir Estrategia de Digitalización del Proyecto de Obligación Aduanera.
</t>
  </si>
  <si>
    <t xml:space="preserve">Priorizar y detallar requermimientos Funcionales tecnologicos necesario para la solucion tecnologica  del Proyecto de Obligación Aduanera.
</t>
  </si>
  <si>
    <t xml:space="preserve">Desarrollar o adquirir la solucion tecnologica del Proyecto de Obligación Aduanera.
</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</si>
  <si>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Administración de Aplicativos de Impuestos
REFORMULADO
30092019
ACTUALIZADO
30112021
20052022</t>
    </r>
  </si>
  <si>
    <t xml:space="preserve">Implantar de la solucion tecnologica del Proyecto de Obligación Aduanera.
</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</si>
  <si>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Administración de Aplicativos de Impuestos
REFORMULADO
30092019
ACTUALIZADO
30112021
20052022</t>
    </r>
  </si>
  <si>
    <t>3. Realizar actualización del procedimiento PR-OA-0201 "CONTROL DE PAGOS DE LA  MODALIDAD DE LARGO PLAZO"</t>
  </si>
  <si>
    <t>1. Actualizar el  procedimiento PR-OA-0201 "CONTROL DE PAGOS DE LA MODALIDAD DE LARGO PLAZO".</t>
  </si>
  <si>
    <t>Procedimiento actualizado</t>
  </si>
  <si>
    <r>
      <rPr>
        <b/>
        <sz val="12"/>
        <rFont val="Arial"/>
        <family val="2"/>
      </rPr>
      <t>DGA</t>
    </r>
    <r>
      <rPr>
        <sz val="12"/>
        <rFont val="Arial"/>
        <family val="2"/>
      </rPr>
      <t xml:space="preserve">
NC – Subproceso Operación Aduanera
Dirección de Gestión de Aduanas
Subdirección de Operación Aduanera
REFORMULADO
ACTUALIZADO
30112021</t>
    </r>
  </si>
  <si>
    <t>4. Efectuar seguimiento al cumplimiento de las cuotas a cancelarse en las importaciones temporales, respecto de las pólizas que son aprobadas por parte de la Dirección Seccional y elaborar informe mensual.</t>
  </si>
  <si>
    <t>1. Control a los inventarios de garantías con el fin de que se dé cumplimiento al pago oportuno de las obligaciones garantizadas  y elaborar informe de seguimiento.</t>
  </si>
  <si>
    <r>
      <rPr>
        <b/>
        <sz val="12"/>
        <rFont val="Arial"/>
        <family val="2"/>
      </rPr>
      <t>DGA</t>
    </r>
    <r>
      <rPr>
        <sz val="12"/>
        <rFont val="Arial"/>
        <family val="2"/>
      </rPr>
      <t xml:space="preserve">
DS – Subproceso Operación Aduanera
Dirección Seccional de Impuestos y Aduanas de Bucaramanga.
ACTUALIZADO
30112021</t>
    </r>
  </si>
  <si>
    <t>SEMESTRE RETIRO/REFORMULACIÓN</t>
  </si>
  <si>
    <t>N°</t>
  </si>
  <si>
    <t>JUSTIFICACIÓN RETIRO</t>
  </si>
  <si>
    <t>2022- II</t>
  </si>
  <si>
    <t>20 Aud Vig  2012-2013 Función Recaudadora</t>
  </si>
  <si>
    <t xml:space="preserve">Hallazgo No. 20: Medidas Preventivas dentro del Procedimiento Administrativo Coactivo.
Dentro de los expedientes de cobro coactivo revisados se observó, en primer lugar, deficiencia en la búsqueda de bienes de los Contribuyentes y en segundo lugar, se observa que no se adelantan los trámites necesarios para imponer las sanciones previstas en el Artículo 651 del Estatuto Tributario, de conformidad con lo dispuesto en los artículos 837 y 623-2 del mismo Estatuto, ante el incumplimiento de suministrar la información de bienes de los deudores morosos, por parte de las respectivas entidades públicas y privadas.
En consecuencia, no se han ordenado medidas de embargo y secuestro que garanticen el recaudo del valor total de las obligaciones.
Concretamente, las circunstancias mencionadas se presentan dentro de los siguientes expedientes: 
Expediente No. 200455319; Expediente No. 200100076; Expediente No. 201283304; Expediente No. 201196771; Expediente No. 201139296; Expediente No. 200401391; Expedientes 200913546,  201149051, 201286007, 200916657, 201027632,  200401391 y 201273585;
</t>
  </si>
  <si>
    <t>No se adelantan los trámites necesarios para imponer las sanciones previstas en el Artículo 651 del Estatuto Tributario, de conformidad con lo dispuesto en los artículos 837 y 623-2 del mismo Estatuto</t>
  </si>
  <si>
    <t>Capacitar a los funcionarios de la División de Gestión de Cobranzas.sobre el PR-CA-0326 y la aplicabilidad de los artículos 651 literal a, 623-2 y 837 del estatuto tributario</t>
  </si>
  <si>
    <t xml:space="preserve">Realizar una capacitación en la División de Gestión de Cobranzas de Impuestos Bogotá sobre el PR-CA-0326 y la aplicabilidad de los artículos 651 literal a, 623-2 y 837 del estatuto tributario, en el proceso de cobro.
</t>
  </si>
  <si>
    <t xml:space="preserve">Formato FT-GH-1722 Registro_Capacitación_Interna
</t>
  </si>
  <si>
    <r>
      <rPr>
        <b/>
        <sz val="10"/>
        <rFont val="Arial"/>
        <family val="2"/>
      </rPr>
      <t>DGI</t>
    </r>
    <r>
      <rPr>
        <sz val="10"/>
        <rFont val="Arial"/>
        <family val="2"/>
      </rPr>
      <t xml:space="preserve">
DS - Subproceso Administaciòn de Cartera
Direccion Seccional de Impuestos de Bogota
División de Cobranzas 
REFORMULADO
29052020
ACTUALIZADO
30112021</t>
    </r>
  </si>
  <si>
    <t>Como resultado de la prueba de efectividad realizada, se pudo observar, que el 70.17% de los procedimientos ejecutados y actuaciones de cobro proferidas durante el trimestre octubre-diciembre de 2021, están orientadas hacia los siguientes segmentos: 00. Otros*, 01. Gestionable 2. Etapa, y 02. Próximos a prescribir; en cumplimiento con las metas de recaudo y plan de cobro, y aprovechamiento de capacidad operativa.
Asimismo, el 82.23% de los procedimientos ejecutados y actuaciones de cobro proferidas durante el cuatrimestre enero-abril de 2022, están orientadas hacia los siguientes segmentos: 00. Otros*, 01. Gestionable 2. Etapa, y 02. Próximos a prescribir; en cumplimiento con las metas de recaudo y plan de cobro, y aprovechamiento de capacidad operativa. Así las cosas, se evidencia que los siguientes procedimientos de cobro:
1. PR-COT-0326 Investigación de bienes versión 4.
2. PR-COT-0327 Decretar medidas cautelares versión 4.
3. PR-COT-0270 Mandamiento de pago versión 4.
4. PR-COT-0272 Facilidades de pago versión 7.
5. PR-COT-0275 Gestión y Administración de depósitos judiciales versión 6.
6. PR-COT-0390 Liquidación del crédito y las costas versión 2.
7. PR-COT-0391 Remate de bienes versión 2.
8. PR-COT-0418 Designación, relevo y exclusión de auxiliares de la justicia versión 2.
Fueron ejecutados, teniendo en cuenta la priorización de la cartera y la capacidad operativa disponible.
De acuerdo con los resultados obtenidos del muestreo realizado; se concluye que las acciones de mejoramiento establecidas para los hallazgos relacionados fueron efectivas, y es procedente efectuar el retiro de los hallazgos del plan de mejoramiento.</t>
  </si>
  <si>
    <t>Realizar control y seguimiento a la ejecución del PR-CA-0326 Investigación de bienes, en cuanto al cumplimiento de los términos establecidas y en especial a lo descrito en las actividades 9 y 10, verificando trimestralmente su cumplimiento en una muestra de 30 expedientes dejando documentado el resultado para cuando las dependencias de control lo requieran.</t>
  </si>
  <si>
    <t xml:space="preserve">Diligenciar el FT-FL-1561 Solicitud de investigación y remitirlo a la División de Gestión de Fiscalización </t>
  </si>
  <si>
    <t>Formato FT-FL-1561 Solicitud de investigación</t>
  </si>
  <si>
    <t>7 Aud Auditoria Regular Dirección de Impuestos y Aduanas (F. Pagadora y Recaudadora) vig 2016</t>
  </si>
  <si>
    <t>Hallazgo No. 7 Prescripción de la Acción de Cobro con inmuebles embargados - Expediente 201140545, Nit 20206534 (F) (D) (Seccional Bogotá).
La DIAN no adelantó el cobro coactivo de la obligación contenida en la Resolución Sanción No. 322412011000447 por $100.848.000 proferida por la DIAN el 21 de agosto de 2011, la cual quedo ejecutoriada el 30 de agosto de 2011, dentro del término establecido en el Artículo 817 del E.T, (…) prescribiendo la acción de cobro (…), siendo declarada por la Seccional de Impuestos de Bogotá mediante Resolución 20161005004766 (…). No obstante contar con medidas de embargo registradas (…) de los inmuebles (…) de la Seccional de Impuestos y Aduanas de Girardot en la Seccional de Impuestos de Bogotá el 27 de julio de 2016, así como de sumas de dinero por $4.854.926,86, depósitos judiciales constituidos en noviembre de 2015 estando aún vigente la acción de cobro y sin proceder a interrumpir la prescripción librando el respectivo mandamiento de pago.</t>
  </si>
  <si>
    <t>(…) falta de gestión oportuna y eficaz para iniciar el proceso de cobro coactivo y evitar el fenómeno de la prescripción de la acción de cobro que trata el artículo 817 Numeral 4 del E.T. sin surtir el debido proceso, así como celeridad en el decreto de las medidas cautelares. 
(…) gestión fiscal ineficaz e inoportuna, al tenor de lo dispuesto en el artículo 6º de la Ley 610 de 2000.
Falta de control en la realización oportuna de las actividades establecidas en cada uno de los procedimientos del proceso de Administración de Cartera</t>
  </si>
  <si>
    <t>Capacitar a los funcionarios de la División de Gestión de Cobranzas.en los procedimientos PR-CA-0326 Investigación de bienes, PR-CA-0327 Medidas Cautelares, PR-CA-0270 Mandamiento de pago y PR-CA-0275 Gestión y Administración de depósitos judiciales.</t>
  </si>
  <si>
    <t>Realizar una capacitación en la División de Gestión de Cobranzas de Impuestos Bogotá respecto de los procedimientos PR-CA-0326 Investigación de bienes, PR-CA-0327 Medidas Cautelares, PR-CA-0270 Mandamiento de pago y PR-CA-0275 Gestión y Administración de depósitos judiciales</t>
  </si>
  <si>
    <t>FT-GH-1722_Registro_Capacitación_Interna</t>
  </si>
  <si>
    <r>
      <rPr>
        <b/>
        <sz val="10"/>
        <rFont val="Arial"/>
        <family val="2"/>
      </rPr>
      <t>DGI</t>
    </r>
    <r>
      <rPr>
        <sz val="10"/>
        <rFont val="Arial"/>
        <family val="2"/>
      </rPr>
      <t xml:space="preserve">
DS - Subproceso Administaciòn de Cartera
Direccion Seccional de Impuestos de Bogota
División de Cobranzas 
REFORMULADO
29052020
ACTUALIZADO
30112021
</t>
    </r>
  </si>
  <si>
    <t>Realizar control y seguimiento a la ejecución de los procedimientos PR-CA-0326 Investigación de bienes, PR-CA-0327 Medidas Cautelares, PR-CA-0270 Mandamiento de pago y PR-CA-0275 Gestión y Administración de depósitos judiciales, en cuanto al cumplimiento de los términos establecidas.</t>
  </si>
  <si>
    <t>Verificar trimestralmente en una muestra de 30 expedientes  el cumplimiento de los procedimientos PR-CA-0326 Investigación de bienes, PR-CA-0327 Medidas Cautelares, PR-CA-0270 Mandamiento de pago y PR-CA-0275 Gestión y Administración de depósitos judiciales dejando documentado el resultado para cuando las dependencias de control lo requieran.</t>
  </si>
  <si>
    <t xml:space="preserve">Documento </t>
  </si>
  <si>
    <r>
      <rPr>
        <b/>
        <sz val="10"/>
        <rFont val="Arial"/>
        <family val="2"/>
      </rPr>
      <t>DGI</t>
    </r>
    <r>
      <rPr>
        <sz val="10"/>
        <rFont val="Arial"/>
        <family val="2"/>
      </rPr>
      <t xml:space="preserve">
DS - Subproceso Administaciòn de Cartera
Direccion Seccional de Impuestos de Bogota
División de Cobranzas 
REFORMULADO
29052020
31102020
ACTUALIZADO
30112021</t>
    </r>
  </si>
  <si>
    <t>Gestionar ante la dependencia competente la viabilidad de suscribrir un convenio con la SuperIntendencia Financiera de Colombia con el fin de establecer el monto mínimo por el cual se debe constituit un depósito judicial</t>
  </si>
  <si>
    <t>Requerir a la dependencia competente a fin de que se acuerden los temas y se establezca la viabilidad del convenio</t>
  </si>
  <si>
    <t>Gestionar ante la dependencia competente la viabilidad de implementar reglas de priorización de gestión de depósitos judiciales conforme a lo manifestado en el oficio 1-32-244-201-0898 del 30 de septiembre de 2019 enviado a la subdirección de gestión de recaudo y cobranzas</t>
  </si>
  <si>
    <t xml:space="preserve">Requerir a la dependencia competente a fin de que se estudie la viabilidad de implementar reglas de priorización de gestión de depósitos judiciales </t>
  </si>
  <si>
    <t>9 Aud Auditoria Regular Dirección de Impuestos y Aduanas (F. Pagadora y Recaudadora) vig 2016</t>
  </si>
  <si>
    <t xml:space="preserve">Hallazgo No. 9: Investigación de Bienes e Inactividad Procesal (D) (Seccional Bogotá) (Seccional Medellín)
En Seccional de Impuestos de Bogotá, durante la evaluación de los procesos de cobro coactivo (…) y las consultas en SIPAC se evidenciaron las siguientes debilidades:
1(…) en relación con el cobro de la obligación tributaria de la Liquidación Oficial (…) correspondiente a la Renta, (…) y respecto a la cual se decretó la prescripción de la acción de cobro (…), se evidencia que no se adelantaron actuaciones de cobro persuasivo como tampoco investigación de bienes del Contribuyente ni de los deudores solidarios (cuotas sociales de los socios) antes ni después del mandamiento de pago (…)  siendo notificado por correo (…), en contravía de lo dispuesto en el Art. 837 del Estatuto Tributario y del PR –CA 0271 Cobro Coactivo, versión 1. 
2. (…)  respecto a la Renta año gravable 2007 (…)  se evidenció que no se adelantaron actuaciones de cobro persuasivo ni coactivo excepto el aviso de cobro No. 2011010 100 7224 (…) y se declaró la prescripción (…)
(…) en la seccional de Impuestos de Medellín, (…)se profirió la Resolución Sanción (…), se observa falta de seguimiento a las investigaciones de bienes y sumas de dinero, toda vez que desde la fecha de ejecutoriado el título ejecutivo hasta la fecha de publicación en la página web del Mandamiento de pago (…), trascurrieron aproximadamente tres años y medio y solo se profirió un aviso de cobro, una resolución de embargo de sumas de dinero, una investigación de vehículo automotor y una resolución de embargo de establecimiento comercial. Además, se solicitó por parte del funcionario sustanciador clasificar el expediente como de difícil cobro, sin que se evidencie otras investigaciones de bienes como lo dicta el procedimiento.
</t>
  </si>
  <si>
    <t xml:space="preserve">(…) debido a deficiencias en el seguimiento, control y monitoreo de las actividades y procedimientos y a la falta de impulso procesal y de gestión en la búsqueda de los bienes de los contribuyentes, así como de los deudores solidarios, </t>
  </si>
  <si>
    <t>Capacitar a los funcionarios de la División de Gestión de Cobranzas.sobre el PR-CA-0326 Investigación de bienes y la aplicabilidad de los artículos 651 literal a, 623-2 y 837 del estatuto tributario</t>
  </si>
  <si>
    <t>Realizar control y seguimiento a la ejecución del procedimiento PR-CA-0326 Investigación de bienes, en cuanto al cumplimiento de los términos establecidas.</t>
  </si>
  <si>
    <t>Verificar trimestralmente en una muestra de 30 expedientes  el cumplimiento del procedimiento PR-CA-0326 Investigación de bienes, dejando documentado el resultado para cuando las dependencias de control lo requieran.</t>
  </si>
  <si>
    <t>13 Aud Auditoria Regular Dirección de Impuestos y Aduanas (F. Pagadora y Recaudadora) vig 2016</t>
  </si>
  <si>
    <t>Hallazgo No. 13 Prescripción Acción de Cobro Expediente 200904615, Ni No. 72.198.935 (D) (Seccional Bogotá)
De la revisión del expediente de Cobro Coactivo (…), referente a la obligación de la Corrección Privada de la Declaración de renta, (…) se evidenció que la Seccional no libró mandamiento de pago a fin de iniciar el cobro coactivo de estas obligaciones y además interrumpir el termino de prescripción; (…). 
Con relación a estas obligaciones se decretó embargo de sumas de dinero en la etapa persuasiva, en la cual se constituyeron 43 títulos de depósito judiciales (…), que no fueron aplicados. 
Así mismo en este caso no se tramitó la solicitud de facilidad de pago radicada por el contribuyente (…) en la cual ofrece como garantía un bien inmueble de un tercero.</t>
  </si>
  <si>
    <t xml:space="preserve">(…) falta de gestión procesal dentro del proceso coactivo y de seguimiento en el trámite de solicitud del contribuyente, (…) analizar la viabilidad o no de conceder la facilidad de pago presentada por el contribuyente y establecer si la misma servía de garantía al pago de las obligaciones.  
(…)
(…) falta de control, desorden administrativo y desconocimiento de la documentación correspondiente.
</t>
  </si>
  <si>
    <t>Capacitar a los funcionarios de la División de Gestión de Cobranzas.en los procedimientos PR-CA-0270 Mandamiento de pago, PR-CA-0327 Medidas Cautelares, PR-CA-0275 Gestión y Administración de depósitos judiciales y PR-CA-0272 Facilidades de pago</t>
  </si>
  <si>
    <t>Realizar una capacitación en la División de Gestión de Cobranzas de Impuestos Bogotá respecto de los procedimientos PR-CA-0270 Mandamiento de pago, PR-CA-0327 Medidas Cautelares, PR-CA-0275 Gestión y Administración de depósitos judiciales y PR-CA-0272 Facilidades de pago</t>
  </si>
  <si>
    <t>Realizar control y seguimiento a la ejecución de los procedimientos PR-CA-0270 Mandamiento de pago, PR-CA-0327 Medidas Cautelares, PR-CA-0275 Gestión y Administración de depósitos judiciales y PR-CA-0272 Facilidades de pago, en cuanto al cumplimiento de los términos establecidas.</t>
  </si>
  <si>
    <t>Verificar trimestralmente en una muestra de 30 expedientes  el cumplimiento de los procedimientos PR-CA-0270 Mandamiento de pago, PR-CA-0327 Medidas Cautelares, PR-CA-0275 Gestión y Administración de depósitos judiciales y PR-CA-0272 Facilidades de pago, dejando documentado el resultado para cuando las dependencias de control lo requieran.</t>
  </si>
  <si>
    <t>14 Aud Auditoria Regular Dirección de Impuestos y Aduanas (F. Pagadora y Recaudadora) vig 2016</t>
  </si>
  <si>
    <t>Hallazgo No. 14 Expediente No. 200101951 Resolución de Seguir la Ejecución (D) (Seccional Bogotá)
En el expediente (…) con relación al cobro del impuesto de Renta, (…) se vinculó a los socios como deudores solidarios (…) 
La Seccional de Impuestos de Bogotá no profirió la Resolución de Seguir adelante la ejecución ni realizó las actividades tendientes a liquidar el crédito y las costas del proceso, lo cual impidió que se procediera a fijar fecha para el remate del inmueble (…) debidamente embargado, secuestrado y avaluado; y por otra parte se ordenará la aplicación del título de depósito judicial constituido.  
Pese a que la Administración de Impuestos de Personas Jurídicas profirió el auto 00069 mediante el cual fijó el valor del avalúo, se corrió traslado del mismo, el 29 de noviembre de 2007 (el. 299) y se notificó el 28 de diciembre de 2007, restando un año para que prescribiera por términos la acción de cobro frente a los deudores solidarios, la cual operó con relación a los mismos el 14 de enero de 2009</t>
  </si>
  <si>
    <t xml:space="preserve">(…) falta de gestión para hacer efectiva la medida cautelar decretada y practicada dentro del mismo e impulso procesal; para lograr recuperar parte de lo adeudado; así como por debilidades en el seguimiento a los términos procesales, generando que operara la prescripción de la acción de cobro. </t>
  </si>
  <si>
    <t>Capacitar a los funcionarios de la División de Gestión de Cobranzas.en los procedimientos PR-CA-0270 Mandamiento de pago, PR-CA-0390 Liquidación de crédito y costas y PR-CA-0275 Gestión y Administración de depósitos judiciales</t>
  </si>
  <si>
    <t>Realizar una capacitación en la División de Gestión de Cobranzas de Impuestos Bogotá respecto de los procedimientos PR-CA-0270 Mandamiento de pago, PR-CA-0390 Liquidación de crédito y costas y PR-CA-0275 Gestión y Administración de depósitos judiciales</t>
  </si>
  <si>
    <t>Realizar control y seguimiento a la ejecución de los procedimientos PR-CA-0270 Mandamiento de pago, PR-CA-0390 Liquidación de crédito y costas y PR-CA-0275 Gestión y Administración de depósitos judiciales, en cuanto al cumplimiento de los términos establecidas.</t>
  </si>
  <si>
    <t>Verificar trimestralmente en una muestra de 30 expedientes  el cumplimiento de los procedimientos  PR-CA-0270 Mandamiento de pago, PR-CA-0390 Liquidación de crédito y costas y PR-CA-0275 Gestión y Administración de depósitos judiciales, dejando documentado el resultado para cuando las dependencias de control lo requieran.</t>
  </si>
  <si>
    <t>15 Aud Auditoria Regular Dirección de Impuestos y Aduanas (F. Pagadora y Recaudadora) vig 2016</t>
  </si>
  <si>
    <t>Hallazgo No. 15 Acción de Cobro Prescrita con inmuebles para Remate (D) (F) (Seccional Bogotá)
En el expediente (…) correspondiente al cobro de la sanción por infracción administrativa aduanera impuesta al contribuyente (…) la cual quedó ejecutoriada (…), la Administración Especial de Aduanas de Cartagena libró mandamiento de pago (…) se evidenció:
1. Mediante auto (…), la Administración de Aduanas de Cartagena ordenó el embargo de los inmuebles (…) Posteriormente con Auto (…) la Administración mencionada comisiona a la de Aduanas de Bogotá, para adelantar las diligencias de secuestro, avalúo, liquidación del crédito y remate de éstos inmuebles por encontrarse ubicados en Bogotá. 
(…)
3. Mediante Auto (…), la Administración de Aduanas de Cartagena suspende la diligencia de remate y por ende el término de prescripción de esta acción, al conocer que cursaba acción de nulidad y restablecimiento del Derecho (…) ante la Jurisdicción Contencioso Administrativa, (…)en el cual se declaró  la perención del mismo, fecha a partir de la cual se reanudaban los términos para la prescripción, sin que la Dirección Seccional de Impuestos y Aduanas de Cartagena procediera a continuar el proceso de cobro y fijará fecha para el remate de los inmuebles, prescribiendo la acción de cobro. 
4. La Administración Seccional de Impuestos de Bogotá, asumió el expediente por competencia, (…), procediendo a declarar la prescripción de la acción de cobro (…); no obstante, obrar informe a folios 335 a 337 del expediente de cobro, señalando que la prescripción de la acción de cobro había operado desde el 12 de diciembre de 2010, no obstante mantuvo vigente el embargo y secuestro de los inmuebles del contribuyente hasta el 26 de febrero de 2016, fecha en la cual con Auto 815  ordenó levantar las medidas cautelares dentro del proceso. 
Durante el tiempo en que estuvieron vigentes las medidas cautelares y los bienes inmuebles bajo el cuidado y manejo de esta Seccional a través de los secuestres nombrados se presentaron las siguientes anomalías: A). El inmueble (…) fue objeto de venta ficticia (…)
5. (…) se constituyeron a favor de la DIAN, títulos de depósito judicial (…) los cuales señalo, fueron objeto de conversión.
Sin que los mismos se hayan aplicado a la obligación, no obstante, la Administración de Aduanas de Cartagena haber proferido la Resolución (…) de seguir adelante la ejecución, ordenando la aplicación de los títulos de depósito judicial que se hubieran originado y de todos aquellos que se causaran con posterioridad hasta la cancelación de la obligación no se aplicaron a la obligación.</t>
  </si>
  <si>
    <t xml:space="preserve">(…) falta de gestión para el remate de los inmuebles mencionados por la Seccional de Cartagena, así como en la aplicación de los títulos de depósito judiciales constituidos y debilidades en el seguimiento y control de los términos de la acción de cobro y de la labor de los secuestres asignados, por la Seccional de Impuestos de Bogotá; de coordinación entre las Seccionales mencionadas para hacer efectivas las medidas cautelares decretadas y practicadas, (…) gestión fiscal ineficaz e inoportuna, al tenor de lo dispuesto en el artículo 6º de la Ley 610 de 2000 </t>
  </si>
  <si>
    <t>Capacitar a los funcionarios de la División de Gestión de Cobranzas.en los procedimientos PR-CA-0391 Remate de bienes, PR-CA-0275 Gestión y Administración de depósitos judiciales, PR-CA-0418 Designación, Relevo y Exclusión de Auxiliares de la Justicia y PR-CA-0327 Medidas Cautelares</t>
  </si>
  <si>
    <t>Realizar una capacitación en la División de Gestión de Cobranzas de Impuestos Bogotá respecto de los procedimientos PR-CA-0391 Remate de bienes, PR-CA-0275 Gestión y Administración de depósitos judiciales, PR-CA-0418 Designación, Relevo y Exclusión de Auxiliares de la Justicia y PR-CA-0327 Medidas Cautelares</t>
  </si>
  <si>
    <t>Realizar control y seguimiento a la ejecución de los procedimientos PR-CA-0391 Remate de bienes, PR-CA-0275 Gestión y Administración de depósitos judiciales, PR-CA-0418 Designación, Relevo y Exclusión de Auxiliares de la Justicia y PR-CA-0327 Medidas Cautelares, en cuanto al cumplimiento de los términos establecidas.</t>
  </si>
  <si>
    <t>Verificar trimestralmente en una muestra de 30 expedientes el cumplimiento de los procedimientos PR-CA-0391 Remate de bienes, PR-CA-0275 Gestión y Administración de depósitos judiciales, PR-CA-0418 Designación, Relevo y Exclusión de Auxiliares de la Justicia y PR-CA-0327 Medidas Cautelares, dejando documentado el resultado para cuando las dependencias de control lo requieran.</t>
  </si>
  <si>
    <t>TOTAL RETIRADOS</t>
  </si>
  <si>
    <t>TOTAL REFORMULADOS</t>
  </si>
  <si>
    <t>Reformulación actividades</t>
  </si>
  <si>
    <t>DG Corporativa</t>
  </si>
  <si>
    <t>DG Aduanas</t>
  </si>
  <si>
    <t>DG Impuestos</t>
  </si>
  <si>
    <t>DG Innovación y Tecnología</t>
  </si>
  <si>
    <t>DG Jurídica</t>
  </si>
  <si>
    <t>CO</t>
  </si>
  <si>
    <t>Fecha de corte cumplimiento OCI</t>
  </si>
  <si>
    <t>Fecha actualización OCI</t>
  </si>
  <si>
    <t>AUDITORIA
INSPECCIÓN</t>
  </si>
  <si>
    <t>CÓDIGO DEL HALLAZGO</t>
  </si>
  <si>
    <t xml:space="preserve">AUDITORIA A LA GESTIÓN DE NOMINA 
AGN 2016009
H 18
Periodo
0101/2015 al 31/08/2016
</t>
  </si>
  <si>
    <t>AGN 2016009</t>
  </si>
  <si>
    <t>Hallazgo 18
Desactualización de documentos y procedimientos de Gestión Humana
En el desarrollo de la auditoría se evidenció que documentos que deben ser adoptados y actualizados periódicamente dentro del Sistema de Gestión de Calidad, Control Interno y Gestión Ambiental (SGCCIGA) no han sido publicados o se encuentran desactualizados así:
• El catálogo normativo del proceso Gestión Humana contenido en el archivo identificado como CATÁLOGO NORMATIVO GESTION HUMANA.xls socializado en carpeta ftp: //publico/DG_Recursos_Economicos/SG_Personal/Despacho/00099_SGCCI/1. Catalogo normativo/ registra fecha de publicación del 09/24/2007, siendo evidente su desactualización.
Lo anterior contraviene lo dispuesto en el Memorando 476 del 3 de diciembre de 2012 y en el Manual de Calidad de la Entidad, en cuanto a marco regulatorio.
• Se registran como activos en el Listado Maestro de Documentos los Formatos 1146-62 Gestión de nómina y 1146-487 Gestión de Situaciones Administrativas, publicados en 2012 y que ya fueron regulados en procedimientos posteriores.    • El procedimiento de Gestión de Incapacidades, contemplado dentro de la caracterización del proceso de Gestión Humana, que se constituye en proveedor de insumos de los procedimientos Gestión persuasiva para el cobro de incapacidades ante la administradora de riesgos laborales – ARL y Gestión persuasiva para el cobro de prestaciones económicas ante las entidades promotoras de salud – EPS aún no ha sido adoptado y publicado dentro del Listado maestro de documentos del SGCCIGA.     • Los términos establecidos en cuanto a oportunidad para la radicación de la solicitud de comisiones en las condiciones generales del procedimiento PR-GH-0076: Gestión de Comisiones al interior del país, versión 1 del 9 de junio de 2014, publicado dentro del listado maestro de documentos y vigente de acuerdo con ello, difieren de los establecidos en el Memorando 00219 también vigente desde el 28 de julio de 2016.
• La actividad 32 del procedimiento PR-GH-0076- Gestión de Comisiones al Interior del País, señala que el competente para autorizar y ordenar el gasto de comisiones de servicio a los empleados públicos de las Direcciones Seccionales fuera de su jurisdicción es la Dirección de Gestión de Recursos y Administración Económica en contravía con lo establecido en la Resolución 00053 del 11 de julio de 2016 que dispone que tal autorización corresponde a la Subdirección de Gestión de Personal.     • El procedimiento PR-GH-0073, Gestión de licencias no remuneradas, cita dentro de sus documentos asociados el procedimiento PR-FN-XXX Reintegros a Tesorería, el cual a 30 de agosto de 2016 no se registraba en el Listado Maestro de Documentos. Los procedimientos Gestión persuasiva para el cobro de incapacidades ante la administradora de riesgos laborales – ARL y Gestión persuasiva para el cobro de prestaciones económicas ante las entidades promotoras de salud – EPS también citan Reintegros dentro de los documentos asociados identificándolo como PR-FN-0322, pero éste tampoco ha sido publicado.
• Los formatos FT-GH-1905 de Solicitud de licencia ordinaria no remunerada o para adelantar estudios y FT-GH-1897 de Liquidación para pago de pensión de licencias de servidores públicos, carecen de instructivo, contraviniendo lo previsto en el numeral 1.6 del artículo 2 de la Resolución 159 de 2012.
• El procedimiento PR-GH-0073, contempla en su actividad 22 efectuar el registro de la Licencia en el Sistema de Recursos Humanos, el cual ha sido remplazado por KACTUS y desde junio de 2016 puede adelantarse la solicitud de Licencia no remunerada para firma manual, cuyos lineamientos aún no son recogidos en el procedimiento.     • La versión 1 del procedimiento PR-GH-0074 remite al SRH en definiciones y siglas y en las actividades descritas en su flujograma, desconociendo el aplicativo Kactus      • La versión 1 del procedimiento PR-GH-0079, Gestión de permisos laborales, describe actividades que no se ajustan a las previstas en el Memorando 319 del 23 de noviembre de 2015, según el cual los permisos hasta por tres días deben ser tramitados únicamente a través de Mi Portal.     • La versión 1 del procedimiento PR-GH-0088, Gestión del ausentismo laboral, contempla dentro de sus documentos asociados el PR-GH-XXX, Administración del Programa de Bienestar Laboral el cual no ha sido publicado y cita para registro de novedad por posible abandono del cargo el SRH, desconociendo el Kactus.     • El procedimiento PR-GH-0071 “Gestión de Libranzas” no contempla dentro de las actividades a desarrollar, la de consultar el Registro Único Nacional de Entidades Operadores de Libranza- RUNEOL con el fin de verificar si el operador de libranza se encuentra inscrito, de acuerdo con el tercer inciso del artículo 6 de la Ley 1527 de 2012.
Tampoco aclara los factores que deben ser tenidos en cuenta para el cálculo del cupo de endeudamiento de los funcionarios, de tal forma que se pueda verificar que el funcionario recibe por lo menos el 50% de su salario neto, de acuerdo con el numeral 5 del artículo 3 de la Ley 1527 de 2012.
Lo descrito contraviene lo dispuesto en los numerales 4 y 7 del Manual de Calidad de la Entidad, Marco legal y reglamentario, los literales b), d) y g) del numeral 4.2.3 Control de documentos de la Norma Técnica NTCGP 1000:2009 Norma Técnica de Calidad en la Gestión Pública y el Procedimiento PR-IC-0001 –Control de Documentos del Sistema de Gestión de Calidad, Control Interno y Gestión Ambiental.</t>
  </si>
  <si>
    <t>Falta de rigurosidad en la elaboración, revisión y/o actualización de los documentos adoptados dentro del SGCCIGA</t>
  </si>
  <si>
    <t>Actualizar, adoptar y publicar el procedimiento "Gestión Humana"  atendiendo cronograma que se establezca con la Coordinación de Organización y Gestión de Calidad</t>
  </si>
  <si>
    <t>Catalogo Normativo Actualizado</t>
  </si>
  <si>
    <r>
      <rPr>
        <b/>
        <sz val="12"/>
        <rFont val="Arial"/>
        <family val="2"/>
      </rPr>
      <t>DGC</t>
    </r>
    <r>
      <rPr>
        <sz val="12"/>
        <rFont val="Arial"/>
        <family val="2"/>
      </rPr>
      <t xml:space="preserve">
NC - Subproceso  de Desarrollo de Talento Humano
Dirección de Gestión Corporativa
Subdirección de Gestión del Empleo Público
Coordinación de Administración de Planta de Personal 
Subdirección de Desarrollo del Talento Humano
Coordinación de Bienestar y Riesgos Laborales
ACTUALIZADO
30112021</t>
    </r>
  </si>
  <si>
    <t xml:space="preserve">Procedimientos actualizados, aprobados y publicados
</t>
  </si>
  <si>
    <r>
      <rPr>
        <b/>
        <sz val="12"/>
        <rFont val="Arial"/>
        <family val="2"/>
      </rPr>
      <t>DGC</t>
    </r>
    <r>
      <rPr>
        <sz val="12"/>
        <rFont val="Arial"/>
        <family val="2"/>
      </rPr>
      <t xml:space="preserve">
NC - Subproceso de Desarrollo de  Talento Humano
Dirección de Gestión Corporativa
Subdirección de Gestión del Empleo Público
Coordinación de Administración de Planta de Personal 
Subdirección de Desarrollo del Talento Humano
Coordinación de Bienestar y Riesgos Laborales
ACTUALIZADO
30112021</t>
    </r>
  </si>
  <si>
    <t>Adoptar y publicar el procedimiento "Gestión de Incapacidades"  atendiendo cronograma que se establezca con la Coordinación de Organización y Gestión de Calidad</t>
  </si>
  <si>
    <t>Procedimiento, aprobado y publicado</t>
  </si>
  <si>
    <r>
      <rPr>
        <b/>
        <sz val="12"/>
        <rFont val="Arial"/>
        <family val="2"/>
      </rPr>
      <t>DGC</t>
    </r>
    <r>
      <rPr>
        <sz val="12"/>
        <rFont val="Arial"/>
        <family val="2"/>
      </rPr>
      <t xml:space="preserve">
NC - Subproceso de Desarrollo de Talento Humano
Dirección de Gestión Corporativa
Subdirección de Gestión del Empleo Público
Coordinación de Administración de Planta de Personal 
Subdirección de Desarrollo del Talento Humano
Coordinación de Bienestar y Riesgos Laborales
ACTUALIZADO
30112021</t>
    </r>
  </si>
  <si>
    <t>Actualizar el procedimiento "PR-GH-0076: Gestión de Comisiones al interior del país" atendiendo cronograma que se establezca con la Coordinación de Organización y Gestión de Calidad</t>
  </si>
  <si>
    <r>
      <rPr>
        <b/>
        <sz val="12"/>
        <rFont val="Arial"/>
        <family val="2"/>
      </rPr>
      <t>DGC</t>
    </r>
    <r>
      <rPr>
        <sz val="12"/>
        <rFont val="Arial"/>
        <family val="2"/>
      </rPr>
      <t xml:space="preserve">
NC - Subproceso de Desarrollo de Talento Humano
Dirección de Gestión Corporativa
Subdirección de Gestión del Empleo Público
ACTUALIZADO
30112021</t>
    </r>
  </si>
  <si>
    <t>Actualizar el procedimiento PR-GH- 0073-"Gestión de Licencias No Remuneradas"  y actualizacion de formatos FT-GH-1905 y FT-GH-1897 - atendiendo cronograma que se establezca con la Coordinación de Organización y Gestión de Calidad
Actualizar el procedimiento "PR-GH-0076: Gestión de Comisiones al interior del país" atendiendo cronograma que se establezca con la Coordinación de Organización y Gestión de Calidad</t>
  </si>
  <si>
    <t>Procedimientos actualizados, aprobados y publicados</t>
  </si>
  <si>
    <r>
      <rPr>
        <b/>
        <sz val="12"/>
        <rFont val="Arial"/>
        <family val="2"/>
      </rPr>
      <t>DGC</t>
    </r>
    <r>
      <rPr>
        <sz val="12"/>
        <rFont val="Arial"/>
        <family val="2"/>
      </rPr>
      <t xml:space="preserve">
NC - Subproceso de Desarrollo de Talento Humano
Dirección de Gestión Corporativa
Subdirección de Gestión del Empleo Público
Coordinación de Administración de Planta de Personal 
ACTUALIZADO
30112021</t>
    </r>
  </si>
  <si>
    <t>Actualizar el procedimiento PR-GH- 0074-"Gestión de Embargos al Salario"  atendiendo cronograma que se establezca con la Coordinación de Organización y Gestión de Calidad</t>
  </si>
  <si>
    <t>Actualizar el procedimiento "PR-TAH-0079, Gestión de Permisos Laborales Versión 2" atendiendo cronograma que se establezca con la Coordinación de Organización y Gestión de Calidad</t>
  </si>
  <si>
    <t>Procedimiento actualizado y publicado</t>
  </si>
  <si>
    <r>
      <rPr>
        <b/>
        <sz val="12"/>
        <rFont val="Arial"/>
        <family val="2"/>
      </rPr>
      <t>DGC</t>
    </r>
    <r>
      <rPr>
        <sz val="12"/>
        <rFont val="Arial"/>
        <family val="2"/>
      </rPr>
      <t xml:space="preserve">
NC - Subproceso  de Desarrollo de Talento Humano
Dirección de Gestión Corporativa
Subdirección de Gestión del Empleo Público
Coordinación de Selección y Provisión del Empleo 
Coordinación de Administración de Planta de Personal 
Dirección de Gestión Estratégica y de Analítica
Subdirección de Procesos
Coordinación de Procesos y Riesgos Operacionales
REFORMULADO 
27012022
20052022
ACTUALIZADO
30112021</t>
    </r>
  </si>
  <si>
    <t>Actualizar el procedimiento "PR-GH-0088, Gestión del ausentismo laboral" atendiendo cronograma que se establezca con la Coordinación de Organización y Gestión de Calidad</t>
  </si>
  <si>
    <r>
      <rPr>
        <b/>
        <sz val="12"/>
        <rFont val="Arial"/>
        <family val="2"/>
      </rPr>
      <t>DGC</t>
    </r>
    <r>
      <rPr>
        <sz val="12"/>
        <rFont val="Arial"/>
        <family val="2"/>
      </rPr>
      <t xml:space="preserve">
NC - Subproceso  de Desarrollo de Talento Humano
Dirección de Gestión Corporativa
Subdirección de Gestión del Empleo Público
Coordinación de Administración de Planta de Personal 
ACTUALIZADO
30112021</t>
    </r>
  </si>
  <si>
    <t xml:space="preserve">
Actualizar el procedimiento "PR-GH-0071 Gestión de Libranzas" atendiendo cronograma que se establezca con la Coordinación de Organización y Gestión de Calidad
</t>
  </si>
  <si>
    <t>Auditoría a la Gestión en la Administración de Mercancías ADA y BRDP - AAB 2019003
Periodo 01/01/2018 al 15/03/2019
H8</t>
  </si>
  <si>
    <t>AAB 2019003</t>
  </si>
  <si>
    <t>Deficiencias para la disposición de bienes recibidos en dación de pago - BRDP
Analizada la normatividad vigente para la disposición de BRDP y la información de inventarios de las direcciones seccionales se estableció que:
• La entidad recibió bienes en dación de pago por valor inicial de $14.999.060.438 entre los años 2000 y 2018, en el año 2014 realizó avalúo a los mismos quedando estos bienes valorados en $4.844.420.946, aunque la entidad ha efectuado acciones tendientes a la disposición, éstas no han sido efectivas y la mayoría de estos bienes se encuentran en mal estado.
• No existe un procedimiento que garantice la administración oportuna, eficiente y efectiva para la disposición de los BRDP.
• No se evidencia un control frente al tema observado, por parte de la Subdirección de Gestión Comercial, ya que la Dirección Seccional de Aduanas de Medellín, retiró de los inventarios en el mes de diciembre del año 2018, una máquina hiladora, por valor de $5.600.000, que se encontraba en común y proindiviso con el Instituto del Seguro Social, cuya participación de la DIAN era del 56.95%, este bien fue vendido en el año 2017, sin que la entidad diera el visto bueno para su venta y se recibiera algún ingreso.</t>
  </si>
  <si>
    <t>•Debido a la ausencia de un procedimiento que garantice la administración y control de los BRDP 
•Insuficiente gestión para la disposición de los mismos.</t>
  </si>
  <si>
    <t xml:space="preserve">Disponer y entregar los bienes muebles adjudicados a la Nación- U.A.E. DIAN  por  valor de  $ 1.893.969,819, en custodia de las Direcciones Seccionales de  Impuestos y Aduanas de Manizales, Aduanas de Cúcuta,  Aduanas de Cali, Impuestos y Aduanas de Pasto y Aduanas de Bogotá, que a marzo 31 de 2019 están pendientes por disponer y entregar, continuando con la aplicación de la nueva normatividad establecida para los bienes adjudicados a la Nación - UAE DIAN. </t>
  </si>
  <si>
    <t xml:space="preserve">Valor de los bienes dispuestos en el período / Valor total de los bienes.  </t>
  </si>
  <si>
    <r>
      <rPr>
        <b/>
        <sz val="12"/>
        <rFont val="Arial"/>
        <family val="2"/>
      </rPr>
      <t xml:space="preserve">DGC
</t>
    </r>
    <r>
      <rPr>
        <sz val="12"/>
        <rFont val="Arial"/>
        <family val="2"/>
      </rPr>
      <t>NC - Subproceso Operación Logística 
Dirección de Gestión Corporativa
Subdirección Logística
Coordinación de optimización de Operación Logística
Coordinación de Gestión Social y Comercialización                                   
Coordinación de  Chatarrización y Destrucciones
DS - Subproceso Operación Logística 
Direcciones Seccionales de Impuestos y Aduanas de:
Manizales,Aduanas de Cúcuta, Aduanas de Cali, Pasto
Aduanas de Bogotá 
REFORMULADO 
18032021
20052022
ACTUALIZADO
30112021</t>
    </r>
  </si>
  <si>
    <t xml:space="preserve">Auditoría a la Disposición de mercancías aprehendidas, decomisadas o abandonadas a favor de la Nación - ADA.  ADM2022-002
Periodo: 1/01/2021 - 28/02/2022
H1
</t>
  </si>
  <si>
    <t>H1</t>
  </si>
  <si>
    <t>1. Inoportunidad en la disposición de las mercancías Aprehendidas, Decomisadas o Abandonadas – ADA a favor de la Nación.
Sobre un universo de 1.431 Documentos de Ingreso de Mercancías (DIM) con 9.080 ítems se tomó una muestra de 190 DIM con 695 ítems, correspondientes a las existencias de las Direcciones Seccionales de Aduanas de Cartagena y de Impuestos y Aduanas de Buenaventura, los cuales fueron extraídos del inventario de las existencias, reportado por la Subdirección Logística con corte a 28 de febrero de 2022, evidenciando lo siguiente: 
1.1. Demoras en la disposición de mercancías ADA.  (Ver anexo 1)
a. Dirección Seccional de Aduanas de Cartagena
De una muestra de 68 DIM con 166 ítems, se validaron las existencias de mercancías ADA y Documentos de Egreso de Mercancías (DEM) con fecha de corte al 30 de abril de 2022, evidenciando que se dispusieron 29 DIM con 85 ítems, los cuales presentaron demoras en la disposición de mercancías almacenadas en los Depósitos y en el recinto de almacén de la Unión Temporal Alianza Logística Avanzada – UT ALA (Tabla No. 5 Infome Auditoría ADM 2022 -002).
b. Dirección Seccional de Impuestos y Aduanas de Buenaventura
De una muestra de 113 DIM con 513 ítems, se validaron las existencias de mercancías ADA y DEM con fecha de corte al 30 de abril de 2022, evidenciando que fueron dispuestos 30 DIM con 64 ítems, los cuales presentaron demoras para la disposición de mercancías almacenadas en los Depósitos y en el recinto de almacén de la UT ALA (Tabla No. 6  Infome Auditoría ADM 2022 -002).
1.2. Mercancías ADA que continúan sin disponer (Ver anexo 2)
a. Dirección Seccional de Aduanas de Cartagena 
De la muestra de 68 DIM con 166 ítems, seleccionada del reporte de existencias de mercancías ADA, se identificaron 39 DIM con 81 ítems que a acorte 30 de abril de 2022 continuaban sin disponer, registrando un tiempo de permanencia entre 64 y 3.426 días (Tabla No. 7 Informe Auditoría ADM 2022 - 002).
b. Dirección Seccional de Impuestos y Aduanas de Buenaventura
De la muestra de 113 DIM con 513 ítems, seleccionada del reporte de existencias de mercancías ADA, se observó que 83 DIM con 449 ítems a corte del 30 de abril de 2022, estaban sin disponer y registrando un tiempo de permanencia entre 70 a 1.985 días (Tabla No. 8 Informe Auditoría ADM 2022 - 002).</t>
  </si>
  <si>
    <t>Deficiencias en la aplicación de los controles existentes para la oportunidad en la disposición de mercancías ADA a favor de la Nación.
Debilidades en el monitoreo y seguimiento para la disminución de existencias de mercancías ADA, tanto en el Nivel Central - Subdirección Logística y en el Nivel Local - GIT de Operación Logística de la División de Gestión Administrativa y Financiera de las Direcciones Seccionales de Aduanas de Cartagena e Impuestos y Aduanas de Buenaventura</t>
  </si>
  <si>
    <t>Disponer de las mercancías por valor de  5.403.405.745,52. Discriminados en 39 DIM, que tiene en inventarios la Dirección Seccional de Aduanas de Cartagena, conforme al Anexo 2 del informe OCI, así:  69481100169 It 1,  39481114371 Tt.1, 39481103797, It 3 y 4, 39481105796 It 1, 39481110133 It 1, 39481112408 It 1, 39481112409 It 1, 39481112411 It 1, 39481112604 It 1, 39481112761 It 1 , 39481114283 It 1, 39481114345 It 2, 39481114350 It 1 y 2, 39481114356 It 1 a 9,  39481114372 It 1 y 2 , 39481114398 It 1, 39481114438 It 1 y 2, 39481102291 It 1, 39481106492 It 1, 39481109290 It 1, 39481109777 It 1, 39481109785 It 1, 39481112551 It 1, 39481112834 It 1, 39481112061 It 1, 15481100170 It 1, 15481100171 It 1, 15481100172 It 1 y 2, 15481100173 It 1 y 2, 15481100174 It 1, 15481100175 It 1, 39481113974 It 1, 39481114180 It 1, 39481114494 It 1, 39481114495 It 1 y 2,  39481114502 It 1  al 20, 39481114505 It 1, 39481114520 It 1, 39481114527 It 1 a 9.</t>
  </si>
  <si>
    <t>Egresos de mercancía</t>
  </si>
  <si>
    <r>
      <rPr>
        <b/>
        <sz val="12"/>
        <rFont val="Arial"/>
        <family val="2"/>
      </rPr>
      <t xml:space="preserve">DGC
</t>
    </r>
    <r>
      <rPr>
        <sz val="12"/>
        <rFont val="Arial"/>
        <family val="2"/>
      </rPr>
      <t>NC - Subproceso Operación Logística</t>
    </r>
    <r>
      <rPr>
        <b/>
        <sz val="12"/>
        <rFont val="Arial"/>
        <family val="2"/>
      </rPr>
      <t xml:space="preserve">
</t>
    </r>
    <r>
      <rPr>
        <sz val="12"/>
        <rFont val="Arial"/>
        <family val="2"/>
      </rPr>
      <t>Subdirección Logística
Coordinación de Gestión Social y Comercialización
Coordinación de Destrucción y Chatarrización, 
DS - Subproceso Operación Logística 
Dirección Seccional de Aduanas de Cartagena
GIT de Operación Logística</t>
    </r>
  </si>
  <si>
    <t>Disponer de las mercancías por valor de 2.612.727.747,28. Discriminados en 89 DIM que tiene en inventarios la Direccion Seccional de Impuestos y Aduanas de Buenaventura, conforme al Anexo 2 del informe OCI, así:15351100088 It 1, 15351100096 It 1, 15351100102 I-1, 75351100189 I-22, 32351105747 I-1, 32351105752 I-1,2, 32351105830 I-4,8,16, 22, 32351105844 I-1, 32352105705 I-5,6,8,11,12,13,14, 32352105876 I-1, 32351104737 I-1, 32352104740 I7, 16, 32351102888  I-1a 64, 32352102842 I-1 a 96, 32352102974- I-1,2,3 32352103098 I-3,4, 32352103168 I-2,17, 32351103495 I-1, 32351103496 I-1, 32352103186 I-17,20,21,24,26,27,28,29,30,38,40,41, 32352103239 I- 1 32351104160 I-1, 2, 32351104547 I-1, 32351104647 I-1, 32351105669 I-1, 32351105671 I-1, 32351105674 I-1, 32351105676 I-1, 15351100088 I-1, 32351102486 I- 1,2, 3, 32351103900 I-1, 32352105456 I-1,2,3,5, 32351102362 I- 1 a 15, 32351102959 I- 4, 32351103074 I- 41,43,50, 32352102712 I-7,9, 32352102877 I-2,3,4,5, 32352103003 I- 8,9,10, 32352103004 I-4, 32352103050 I-1a 9, 32352103056 I- 5,10, 32352103093 I-1 a 13, 32352103117 I-8,31,33,34, 32352103402 I-1, 32351103449 I-40, 32351103625 I-7, 32352103207 I-15, 32352103354 I-40, 32352103402 I 1, 4, 32352103414 I-14, 32352105072 I-1,2,3, 15351100096 I-1, 32351105389 I-4 a 12, 32351105601 I-68,69,70,71,72,99,100, 102,105, 32351105614 I-57,58,60, 32351105615 I-17, 32351105645 I-85,89,175,220,238,241,252, 259,279, 32351105680 I-13,58, 32351105699 I-22, 32351105720 I-44, 32351105722 I-16,34,49, 32351105730 I-20, 32351105732 I-4,10,11, 14, 32351105734 I- 4,22,23, 32351105735 I-1,9,11, 32351105744 I-28,47, 32351105745 I-20,23, 32351105746 I- 13,44,49,61, 32351105753 I- 15 a 20, 21,38,40,54,61,67,85,101,102, 32351105801 I-1, 32351105833 I, 2,6,26,27,28, 32351105834 I-7,34,35,36, 32351105835 I-83,84,86,87,88,89,91,93,95, 32351105836 I-4,25,39,58,68, 32351105840 I-6,11,49, 32351105841 I-12,14 32351105842 I-10,32, 32351105856 I-6,26, 32352105393  I -1,2, 3, 6,7, 32352105429 I-1,3,4,17, 32352105467 I-2,3,4,34,39,54, 32352105503 I- 3,16,19,21,25,28,30,40,41,43,44, 45,47,48,50,51,52 ,53,54,56,58,60,61,64, 32352105795 I-1, 32352105831 I- 1, 32352105832 I-1, 32351102386 I 1 a 14</t>
  </si>
  <si>
    <r>
      <rPr>
        <b/>
        <sz val="12"/>
        <rFont val="Arial"/>
        <family val="2"/>
      </rPr>
      <t xml:space="preserve">DGC
</t>
    </r>
    <r>
      <rPr>
        <sz val="12"/>
        <rFont val="Arial"/>
        <family val="2"/>
      </rPr>
      <t>NC - Subproceso Operación Logística
Subdirección Logística
Coordinación de Gestión Social y Comercialización 
Coordinación de Destrucción y Chatarrización, 
DS - Subproceso Operación Logística
Dirección Seccional de Impuestos y Aduanas de Buenaventura
GIT de Operación Logística</t>
    </r>
  </si>
  <si>
    <t xml:space="preserve">Actualizar del procedimiento PR-ADF-312 </t>
  </si>
  <si>
    <t xml:space="preserve">Publicación del procedimiento PR-ADF-312 </t>
  </si>
  <si>
    <t>Procedimiento</t>
  </si>
  <si>
    <r>
      <rPr>
        <b/>
        <sz val="12"/>
        <rFont val="Arial"/>
        <family val="2"/>
      </rPr>
      <t xml:space="preserve">DGC
</t>
    </r>
    <r>
      <rPr>
        <sz val="12"/>
        <rFont val="Arial"/>
        <family val="2"/>
      </rPr>
      <t xml:space="preserve">NC - Subproceso Operación Logística
Subdirección Logistica.
</t>
    </r>
  </si>
  <si>
    <t xml:space="preserve">Auditoría a la Disposición de mercancías aprehendidas, decomisadas o abandonadas a favor de la Nación - ADA.  ADM2022-002
Periodo: 1/01/2021 - 28/02/2022
H2
</t>
  </si>
  <si>
    <t>H2</t>
  </si>
  <si>
    <t>2. Observaciones a la donación de mercancías ADA a favor de la Nación
De las resoluciones de donación proferidas por la Subdirección Logística para las DSA Cartagena y DSIA Buenaventura, para el periodo evaluado, se tomó una muestra de 20; correspondientes a 10 por cada Dirección Seccional auditada, encontrando lo siguiente:
2.1. Deficiencia en la revisión de la justificación de la necesidad funcional presentada por el donatario – Subdirección Logística. 
En la muestra se verificó la justificación de la necesidad funcional señalada en los oficios de aceptación del ofrecimiento por parte del donatario, las resoluciones y las donaciones se realizaron a entidades del orden Nacional o territorial de carácter público, evidenciando que: 
• No se detalla de manera precisa, amplia y suficiente la necesidad de utilización de las mercancías aceptadas en donación: Resolución 2423 del 14/04/2021 DSIA Buenaventura.
• La necesidad funcional señalada por el donatario no guarda relación con la mercancía en donación: Resolución 6359 del 17/08/2021 DSA Cartagena y Resolución 1293 del 9/02/2022 DSIA Buenaventura.
• La necesidad expuesta se repite para otras aceptaciones de donación, indiferentemente del tipo de mercancía para las Resoluciones 4825 del 1/07/2021 y 1516 del 25/02/2022 DSA Cartagena.
2.2. Deficiencias en la aplicación de los controles establecidos para autorizar la donación de mercancías – Subdirección Logística.
a. El acto administrativo no genera la obligación para el donatario de cumplir con los requisitos de legalización y registro de la tradición del bien donado, tal es el caso de la embarcación objeto de donación para la cual no se señaló la mencionada obligación frente a su registro y matricula, a la fecha de la visita de auditoria continuaba sin legalizar. Resolución 3531 del 26/05/2021, DSA Cartagena.
b. No se encontró registro de la comunicación a la Directora Seccional del cambio de destinación de la mercancía para la Resolución 3531 del 26/05/2021 DSA Cartagena.
c. Deficiencias en el registro de la información en los formatos previstos para las donaciones, así: 
• Resolución 1108 del 23/02/2021 - DSA Cartagena: En el Acta de entrega de mercancía 0027 del 16/03/2021, se indica que "la mercancía se hace entrega en su totalidad y en buen estado" sin embargo, los DIM 39481111180 del 1/11/2018 y 39481111950 del 8/05/2019, no fueron entregados y no se registra observación alguna al respecto.
• Resolución 10532 del 22/11/2021 - DSIA Buenaventura: El beneficiario se negó a recibir las mercancías del DIM 32351104611 que estaba en mal estado y que era diferente a la descrita en los documentos soporte. De 508 rollos de tela, se encontraron 473 en mal estado; adicionalmente, en el Acta de Inspección Física 1414 del 31/08/2021 no se indica el estado de esta mercancía y no contiene salvedades u observaciones.
d. Ausencia de suscripción de documentos que hacen parte de las donaciones:
• Las Actas de Comprobación y/o Entrega de Bienes y Mercancías FT-ADF-2304:  En la DSIA Buenaventura y en  DSA Cartagena están suscritas por los funcionarios DIAN comisionados, sin embargo, falta la firma de la Directora Seccional o su delegado y del jefe de División Administrativa y Financiera o su delegado, en la totalidad de los 20 casos de la muestra. 
• Acta de Comprobación y/o Entrega de Bienes y Mercancías FT-ADF-2304 sin las firmas del representante de UT ALA y de la Directora Seccional de Cartagena:  Resoluciones 3531 del 26/05/2021, 7132 del 13/09/2021, 7754 del 27/09/2021 y 9225 del 28/10/2021.
e.  En las carpetas físicas no se encontró el formato FT- ADF-2623 “Verificación de ofrecimientos y aceptaciones”, para la muestra seleccionada en las dos direcciones seccionales.
2.3. Inoportunidad en la elaboración del formato de verificación de requisitos de las donaciones – Subdirección Logística.
Revisada una muestra de 9 resoluciones de disposición de la modalidad de donación en la carpeta virtual de la Subdirección Logística, se evidenció que el formato FT-ADF-2623 “Verificación de ofrecimientos y aceptaciones” se está diligenciando en promedio 175 días después de gestionada la donación, perdiendo su objetivo como herramienta de control; se infiere además que su elaboración se efectuó en el ejercicio del desarrollo de la auditoría y es procedente señalar que no se dio aplicación a las herramientas institucionales  para motivar previamente la decisión de los actos administrativos que se relacionan en la  (Tabla No. 9 del Informe Auditoría ADM 2022 002).
2.4. Inoportunidad en el retiro de las mercancías objeto de donación
Verificada la fecha del acta de entrega de la mercancía dispuesta en la modalidad de donación frente a la fecha máxima del término para el retiro (10 días), en una muestra de 20 resoluciones de donación, se encontraron extemporaneidades, sin que se haya autorizado ampliación del plazo, en las siguientes resoluciones: 
• DSA Cartagena: 3531 del 26/05/2021 (2 días) y 3825 del 01/07/2021 (3 días). 
2.5. Deficiencia en la gestión documental de la conformación del evento de disposición de mercancías en donación, evidenciado en DSA Cartagena y DSIA Buenaventura
DSA Cartagena
a. No completitud de los documentos que soportan el evento de donación, dado que no reposan los documentos que complementan la aceptación de la donación:
• Oficios de ofrecimientos de la mercancía susceptible de donación, debidamente firmados y numerados: Resoluciones 1108 del 23/02/2021 y 3531 del 26/05/2021.
• Correos de aceptación de ofrecimiento: Resoluciones 1108 del 23/02/2021 y 8148 del 7/10/2021.  
• Correo electrónico u oficio de comunicación para la programación de la diligencia de entrega de la mercancía o de los bienes donados, informando las personas delegadas por la entidad beneficiaria y autorizadas por la Dirección Seccional. Resolución 8148 del 7/10/2021.
• Copia de la certificación de notificación al beneficiario, ni la de comunicación a la UT: Resoluciones 1108 del 23/02/2021, 3531 del 26/05/2021, 6359 del 17/08/2021 y 8148 del 7/10/2021.
• No existen soportes de la delegación por parte del Representante Legal del donatario, para entrega y retiro de la mercancía en las siguientes Resoluciones: 1108 del 23/02/2021, 3531 del 26/05/2021, 7754 del 27/09/2021 y 8148 del 7/10/2021.
• Los soportes no guardan la trazabilidad de la disposición de las mercancías: Resolución 6359 del 17/08/2021 (por ejemplo, a folio 24 reposa solicitud de disposición del 4/03/2020 formato FT- CO-2305, pero no se encuentra el acta de inspección, auto comisorio y oficio que acompañara dicha solicitud, a folio 25 reposa otra solicitud de disposición de mercancías FT-ADF-2305 Nro. 37 remitiendo la misma mercancía para donación del 15/06/2021.  Se pierde la trazabilidad por cuanto no reposan antecedentes de devolución de los soportes a la Dirección Seccional, o evidencia del por qué no se dispuso de dicha mercancía respondiendo a la primera solicitud del 2020).
• No se relaciona la Resolución 039 de mayo de 2021, la cual facultó a la entonces Subdirección Comercial hoy Subdirección Logística, para ofrecer directamente la mercancía objeto de donación parágrafo del artículo 202 que modificó el artículo 659 de la Resolución 46 de 2019 Literal i: Resolución 6359 del 17/08/2021.
• En la DS no reposan los soportes para la entrega de la mercancía: Resolución 7132 del 13/09/2021.
DSIA Buenaventura 
a. No completitud de los documentos que soportan el evento de donación, dado que faltan los siguientes documentos:
• Actas de inspección del evento: Resolución 10532 del 22/11/2021.
• Oficios de ofrecimientos, tanto el primero como el segundo cuando aplica: 1108 del 23/02/2021, 1110 del 23/02/2021, 5505 del 27/07/2021, 10532 del 22/11/2021, 11151 del 9/12/2021 y 9006 del 25/10/2021.
• Correos de aceptación de ofrecimientos: Resolución 1110 del 23/02/2021, Resolución 11151 del 9/12/2021 y 9006 del 25/10/2021.  
• Oficio y/o correos de solicitud de plazo adicional: Resolución 1110 del 23/02/2021 y 9006 del 25/10/2021.
• Formato FT-ADF-2623 “Verificación de ofrecimientos y aceptaciones”: Resolución 1110 del 23/02/2021, Resoluciones 2423 del 14/04/2021 y 5059 del 9/07/2021.
• Formato FT ADF 2304 “Acta de comprobación y/o entrega de Bienes y Mercancías”: Resolución 1108 del 23/02/2021.
• Resoluciones revocatorias y/o modificatorias de la Resolución inicial, cuando aplica: La Resolución 2423 del 14/04/2021 fue revocada con Resolución 4534 del 23/06/2021 y a su vez, esta última fue corregida con Resolución 5800 del 2/08/2021 que tampoco está en la carpeta del evento.
• Cuenta de cobro cuando hay faltante de mercancía: Resoluciones 2423 del 14/04/2021 y 10532 del 22/11/2021.
• Copias soporte de la notificación. Resolución 1110 del 23/02/2021.
b. La hoja de Control Documental sin nombre y firma del funcionario que entrega y que recibe la carpeta o está parcialmente diligenciada: Resoluciones 2423 del 14/04/2021 y 5059 del 9/07/2021.
c. Carátula no se encuentra diligenciada en el formato FT-ADF-2338 en 6 casos de DSIA Buenaventura: Resoluciones 1110 del 23/02/2021, 2423 del 14/04/2021, 5059 del 09/07/2021, 5147 del 13/07/2021, 5505 del 27/07/2021 y 1177 del 14/02/2022.</t>
  </si>
  <si>
    <t>Deficiencias en la aplicación de los controles para la verificación de requisitos en los eventos de donación 
Deficiencias en el cumplimiento de los términos en la entrega de las mercancías donadas,
Deficiencias en la conformación de la carpeta de disposición, en la organización y conservación de los documentos por cada evento
Debilidades en el monitoreo y seguimiento de las donaciones, con el fin de dar cumplimiento al procedimiento general de donación establecido en la entidad y permitir la trazabilidad de la información de la disposición de mercancías ADA en donación.</t>
  </si>
  <si>
    <t>Expedir un memorando que contenga los criterios a tener en cuenta para la aceptación de los ofrecimientos de la mercancía.</t>
  </si>
  <si>
    <t>Memorando</t>
  </si>
  <si>
    <r>
      <rPr>
        <b/>
        <sz val="12"/>
        <rFont val="Arial"/>
        <family val="2"/>
      </rPr>
      <t xml:space="preserve">DGC
</t>
    </r>
    <r>
      <rPr>
        <sz val="12"/>
        <rFont val="Arial"/>
        <family val="2"/>
      </rPr>
      <t xml:space="preserve">NC - Subproceso Operación Logística
Subdirección Logistica
Coordinación de Gestión Social y Comercialización
</t>
    </r>
  </si>
  <si>
    <t>Incluir en la plantilla de los actos administrativos de donación, en la parte resolutiva, un artículo que indique que se deben cumplir con la obligaciones de registro, conforme a la ley, respecto de las mercancías que así lo exijan.</t>
  </si>
  <si>
    <t>Incluir un artículo en plantilla de actos administrativos</t>
  </si>
  <si>
    <t>Artículo</t>
  </si>
  <si>
    <t>Retroalimentar sobre el lineamiento respecto del IN-ADF-0214 Donación de mercancías ADA y bienes adjudicados a la Nación donde se manifiesta que se deben consignar de manera precisa la información relativa a las mercancías, así como las salvedades y observaciones a que haya lugar.</t>
  </si>
  <si>
    <t>Retroalimentación Instructivo IN-ADF-0214</t>
  </si>
  <si>
    <t>Retroalimentación Instructivo</t>
  </si>
  <si>
    <t xml:space="preserve">Implementar lista de chequeo de los eventos de disposición por la modalidad de Donación. </t>
  </si>
  <si>
    <t>Lista de chequeo</t>
  </si>
  <si>
    <r>
      <rPr>
        <b/>
        <sz val="12"/>
        <rFont val="Arial"/>
        <family val="2"/>
      </rPr>
      <t xml:space="preserve">DGC
</t>
    </r>
    <r>
      <rPr>
        <sz val="12"/>
        <rFont val="Arial"/>
        <family val="2"/>
      </rPr>
      <t>NC - Subproceso Operación Logística</t>
    </r>
    <r>
      <rPr>
        <b/>
        <sz val="12"/>
        <rFont val="Arial"/>
        <family val="2"/>
      </rPr>
      <t xml:space="preserve">
</t>
    </r>
    <r>
      <rPr>
        <sz val="12"/>
        <rFont val="Arial"/>
        <family val="2"/>
      </rPr>
      <t xml:space="preserve">Subdirección Logística
Coordinación de Gestión Social y Comercialización 
Coordinación de Destrucción y Chatarrización
DS - Subproceso Operación Logística
Dirección Seccional de Impuestos y Aduanas de Buenaventura 
Dirección Seccional de Aduanas de Cartagena
GIT de Operación Logística
</t>
    </r>
  </si>
  <si>
    <t>Auditoría a la Disposición de mercancías aprehendidas, decomisadas o abandonadas a favor de la Nación - ADA.  ADM2022-002
Periodo: 1/01/2021 - 28/02/2022
H3</t>
  </si>
  <si>
    <t>H3</t>
  </si>
  <si>
    <t>3. Observaciones frente a la disposición de mercancías ADA a favor de la Nación, mediante la modalidad de asignación.
Revisadas las resoluciones de asignación proferidas en el periodo auditado para la Dirección Seccional de Impuestos y Aduanas de Buenaventura, se evidenciaron las siguientes situaciones: 
3.1   Falta de completitud de la información
•  Resolución 3142 del 11 de mayo del 2021. En la carpeta virtual y física no reposa la solicitud de asignación, la hoja de control unidad documental FT-ADF- 2558 se encuentra sin nombre ni firma del funcionario que diligenció, el acta de comprobación de entrega de mercancías FT-ADF-2304, no se encuentra firmada por el funcionario responsable como jefe de la División Administrativa y Financiera, no se incluyeron los correos electrónicos de la solicitud de envió al buzón disposicion_mercancias@dian.gov.co,  no contiene los correos electrónicos remitidos con los cuales se solicitó el concepto de viabilidad, ni el de la respuesta de la entonces Subdirección de Recursos Físicos y los egresos de la mercancía asignada se encuentran sin la firma del funcionario delegado por la DIAN para la entrega de la misma.   
Así mismo, se observan demoras en la entrega y recibo de las mercancías asignadas, la entrega se realizó el 22 de junio de 2021, 27 días hábiles después de expedido el acto administrativo. De otra parte, los documentos de egresos se generaron 15 y 16 días después de la entrega de la mercancía (2 DEM de fecha 08/07/2021 y 2 DEM de fecha 09/07/2021). 
•  Resolución 6502 del 19 de agosto de 2021.  No se evidenció el registro del formato FT-ADF-2398 “Entrega de actos administrativos para su numeración, notificación, comunicación y/o publicación”.  En la carpeta física no reposa la solicitud de asignación, no contiene los correos electrónicos remitidos con los cuales se requirió el concepto de viabilidad, ni la correspondiente respuesta de la entonces Subdirección de Recursos Físicos.
•  Resolución 585 del 28 de enero de 2021.  No se evidenció el formato FT-ADF-2398 “Entrega de actos administrativos para su numeración, notificación, comunicación y/o publicación” y en la carpeta virtual y física no reposa la solicitud de asignación.</t>
  </si>
  <si>
    <t>Deficiencias en la aplicación de controles para la entrega, retiro de las mercancías asignadas
Deficiencias en la elaboración de los egresos de mercancías asignadas
Deficiencias  en el diligenciamiento de los formatos establecidos
Deficiencias  en la conformación de las carpetas en los eventos de asignación.</t>
  </si>
  <si>
    <t xml:space="preserve">Implementar lista de chequeo de los eventos de asignación </t>
  </si>
  <si>
    <t xml:space="preserve">Lista de chequeo </t>
  </si>
  <si>
    <t>Auditoría a la Disposición de mercancías aprehendidas, decomisadas o abandonadas a favor de la Nación - ADA.  ADM2022-002
Periodo: 1/01/2021 - 28/02/2022
H4</t>
  </si>
  <si>
    <t>H4</t>
  </si>
  <si>
    <t>4. Observación frente a los eventos de destrucción
Sobre un universo de 70 y 15 resoluciones de destrucción de las Direcciones Seccionales de Aduanas de Cartagena y de Impuestos y Aduanas de Buenaventura, ejecutadas entre el 1 de enero de 2021 a 28 de febrero de 2022, reportadas por la Subdirección Logística, se seleccionaron una muestra de 14 resoluciones, (10) de la DSA Cartagena y (4) de la DSIA Buenaventura, las cuales permitieron evidenciar: 
4.1 Falta de integralidad y completitud de la información que contienen las carpetas de los eventos de destrucción convencional.
De la DSA de Cartagena se validó la información relacionada con las Resoluciones 102, 477, 779, 991, 1100, 1271 y 1784 de 2021, para la DSIA de Buenaventura se validó la información respecto a las Resoluciones 1069 y 105, encontrando lo siguiente: 
•  Se evidenció falta de completitud en el diligenciamiento de los formatos FT- ADF-2304 "Acta de comprobación y/o entrega de Mercancías ADA y Bienes Adjudicados a la Nación", FT-ADF-2232 "Acta de destrucción y gestión de residuos" y egresos, los cuales carecen de firmas de los funcionarios que participan en los eventos de destrucción, así como, falta de completitud de la información en el diligenciamiento de los formatos, como es el caso de las Resoluciones: 1271, 991 y 105. 
•  En las Resoluciones 102, 991, 1271, 1069 y 105, se observó que, en el informe de destrucción de mercancías y certificación correspondiente, no se indica la disposición final dada a cada uno de los tipos de residuos.
•  Para el evento de disposición de destrucción de la Resolución 105 y 1069, no se observa evidencia del envío del informe final, el concepto técnico y no reposa en la carpeta del evento, el acta de Inspección física para los perecederos relacionados en la resolución.
4.2 Falta de integralidad y completitud de la información en las destrucciones por autorización abreviada
En la DSA Cartagena se validó la información relacionada con las Resoluciones 779, 1731 y 1026 de 2021, para la DSIA Buenaventura se validó la información respecto a las Resoluciones 1052 de 2021 y 39 de 2022, encontrando lo siguiente:
•  Se evidencia demora de 252 días, entre la expedición de la Resolución 779 del 1 de septiembre de 2020 que autorizó el procedimiento abreviado y la fecha de destrucción consignada en el FT-ADF-2232 “Acta de destrucción y gestión de residuos”, del 11 de mayo del 2021, desatendiendo el término para la programación de la diligencia de destrucción.
•  Verificadas las carpetas de los eventos de destrucción inmediata mediante procedimiento abreviado, se observa que para las Resoluciones 1731, 779, 39 y 1026, no se adjunta el comunicado del depósito, que permitiera remitir con 3 días de anticipación el comunicado a la Subdirección Logística, como lo indica el instructivo IN-ADF-0215.
•  Para la Resolución 1052, se estableció una inconsistencia en la fecha de elaboración del “FT-ADF-2304 “Acta de comprobación y/o entrega de bienes y mercancías”, la cual no indica el día de la entrega de la mercancía, al confrontar con la certificación de peso se establece que esta fue expedida el 24/01/2022, generando incertidumbre frente a la fecha que realmente se realizó la destrucción de la misma.
•  Verificada la carpeta electrónica de la Resolución 39, no se evidencia la certificación final de disposición de residuos, que debe entregar el operador que realizó la destrucción.
•  Los informes de destrucciones abreviadas que soportan el procedimiento carecen de información donde especifique el tratamiento, el método utilizado, y la disposición final de los residuos destruidos.
•  No se evidenció registro de la retroalimentación por parte de la Subdirección Logística frente a los informes de disposición final emitidos por las Direcciones Seccionales.</t>
  </si>
  <si>
    <t>Deficiencias en la aplicación de los controles existentes para la  disposición de mercancías ADA a favor de la Nación bajo la modalidad de destrucción
Debilidades en el monitoreo y seguimiento para la disminución de existencias de mercancías ADA, tanto en el Nivel Central - Subdirección Logística y en el Nivel Local - GIT de Operación Logística de la División de Gestión Administrativa y Financiera de las Direcciones Seccionales de Aduanas de Cartagena e Impuestos y Aduanas de Buenaventura, para garantizar un óptimo flujo de mercancías ADA.</t>
  </si>
  <si>
    <t>Implementar lista de chequeo de los eventos de destrucción.</t>
  </si>
  <si>
    <t>Verificar en todos los eventos de destrucción de mercancía que se adjunte al informe la certificación de disposición final y si están incluidos en el cronograma mensual de destrucción.</t>
  </si>
  <si>
    <t>Informe mensual de las destrucciones de la Dirección Seccional de Impuestos y Aduanas de Buenaventura y de Aduanas de Cartagena</t>
  </si>
  <si>
    <t>Informe mensual</t>
  </si>
  <si>
    <t>Auditoría a la Disposición de mercancías aprehendidas, decomisadas o abandonadas a favor de la Nación - ADA.  ADM2022-002
Periodo: 1/01/2021 - 28/02/2022
H5</t>
  </si>
  <si>
    <t>H5</t>
  </si>
  <si>
    <t>5. Observación frente a la disposición de mercancías ADA por la modalidad de Chatarrización
La Subdirección Logística reportó la ejecución de 77 resoluciones por las cuales se autoriza la enajenación directa a través de la compra de los bienes aprehendidos, decomisados y abandonados a favor de la Nación; incluyendo la recolección,  transporte especializado, clasificación, corte, pesaje, desnaturalización, chatarrización, hasta la expedición del respectivo certificado de disposición final de los mismos, resultante de la desnaturalización de determinado peso en kilogramos brutos aproximados de material ferroso para procesar, que hacen parte del lote adjudicado de chatarra a ejecutarse a Nivel Nacional.  
Las referidas resoluciones corresponden al periodo 1 de enero del 2021 al 28 de febrero de 2022, dentro de las cuales se determinó un universo de 6 resoluciones de las Direcciones Seccionales de Aduanas de Cartagena y de Impuestos y Aduanas de Buenaventura, sobre las cuales se seleccionó una muestra de 2 resoluciones de Cartagena y 4 resoluciones de Buenaventura, evidenciando lo siguiente:
5.1. Dirección Seccional de Aduanas de Cartagena
a. Falta de completitud de la información
•  Resolución 22 del 13 de enero de 2022. En la carpeta reposa el formato FT-ADF-5220 “Acta de desnaturalización y/o desintegración”, sin firma del representante de Naranjo Recycling SAS. 
• Para las resoluciones 700 de 2020 y 22 de 2022, no se encontraron los registros del formato FT-ADF-2398 “Entrega de actos administrativos para numeración, notificación, comunicación y/o publicación”.
5.2.  Dirección Seccional de Impuestos y Aduanas de Buenaventura 
a. Diferencias en el registro de cantidades, pesos y valores  
•  Resolución 89 del 28 de enero de 2021. Con esta resolución se corrigió la Resolución 947 del 4 de diciembre de 2020, excluyendo el ítem 76 (material no ferroso) con peso de 30,35 Kg del DIM 32352103174, el cual fue dispuesto según Resolución de destrucción 991 del 10 de diciembre de 2020. Además, corrigió los ítems 5 al 10 del DIM 32351103746 por error en los valores.
Así mismo, la Resolución 89 de 2021 fue corregida, dos meses y medio después con Resolución 363 del 23 de abril de 2021, que excluyó los ítems 1 y 2, con peso de 132,6 kg correspondientes al DIM 32351103490, los cuales indica que fueron dispuestos por destrucción según Resolución 105 del 2 de febrero de 2021.  Sin embargo, se observó que en las actas de comprobación y entrega de bienes y mercancías a chatarrizar FT-ADF-5221 números 7, 8 y 9 de fecha 19 de febrero de 2021, no tienen registrada ninguna observación con relación a la mercancía.  
En la Resolución 89 se indica que el peso total de la mercancía a chatarrizar es de 70.351,82 kg y al validar la sumatoria de los pesos en kg. relacionados en la misma, corresponde es a 71.663,13 kg, determinándose una diferencia en el acto administrativo de 1.186,81 kg.
En los informes mensuales de supervisión de venta de material ferroso Lote 5, del 7 de abril, 7 de mayo y 3 de junio de 2021 y en el “Informe Seccional Buenaventura Lote 5 (grupo 2)” de Recuperaciones Naranjo Recycling SAS de marzo 2021, no se relacionaron los ítems 1 y 2 del DIM  32352103490, que fueron excluidos con la Resolución 363, sin embargo, se incluyó el peso total errado de la Resolución 89 (70.476,31 kg) que si incluía los DIM referidos. 
El peso bruto de los tiquetes de básculas de UT ALA (67.985,50 kg) de fechas 24 y 25 de febrero de 2021, coincide con el registrado en las casillas “Peso bruto de mercancías entregadas” de los formatos FT-ADF-5221 “Acta de comprobación y entrega de bienes y mercancías a chatarrizar” Nros. 7, 8 y 9 del 19 de febrero de 2021. Sin embargo, este pesaje es posterior (5 y 6 días después) de la entrega de la mercancía.  
•  Resolución 553 del 29 de junio de 2021.  Esta autorizó la enajenación directa de una determinada cantidad de kilos resultantes de la desnaturalización de 820 kilogramos brutos aproximados de material ferroso para procesar (Lote 6 de chatarra a ejecutarse a Nivel Nacional), por valor de $203.192.263 pesos. Posteriormente se expidió la Resolución 610 del 16 de julio de 2021, corrigiendo la Resolución 553, por errores detectados en los valores del peso unitario, quedando un total de 42.222,78 kilogramos brutos. 
No obstante, lo anterior, se observó que según actas de entrega 48 y 49 del 25 de agosto de 2021 se entregó al contratista un total de 72.385 kilos, lo cual supera los kilos autorizados en la Resolución 610, con una diferencia de 30.162,02 kilos. En las actas de entrega referenciadas, no se registró observación alguna respecto a los pesos, ni cantidades y se recibió de conformidad por parte del Contratista. Finalmente, fueron firmadas por los funcionarios delegados de la UT ALA, Contratista Naranjo Recycling SAS y funcionarios DIAN.
Posterior a la entrega y ejecución de la Resolución 610, se profiere la Resolución 920 del 11 de octubre de 2021, (46 días después), mediante la cual se corrigió la Resolución 610 por faltantes, en el DIM  / AIAMA 32351103914 ítems 9, 10, 11, 12, 13 y 14.  Sin embargo, no se observó soporte de los faltantes, así como cuenta de cobro de los mismos y finalmente se modificó el peso de la resolución quedando en 41.395,52 kilos por valor de $198.867.966,76.  La información registrada en la resolución final, no coincide con lo registrado en el informe del Contratista, ni en las actas de entrega que fueron firmadas de conformidad por la UT Alianza Logística Avanzada.
El acta de inspección física 1046 con fecha final 31/12/2020, correspondiente a la Resolución 553, no tiene anotaciones por faltantes, no obstante, al compararla con el acta de aprehensión se observa para el ítem 9 cantidad ingresada 4.000 tubos en acero, en el DIM ingresaron la misma cantidad, pero la inspección física registra existencia de 3.999 tubos en acero, sin embargo, no se registró aclaraciones. 
En la carpeta de las resoluciones 553, 610 y 920 reposa DEM Nro. 32352106055 del 6 de septiembre de 2021, que corresponde al DIM 32352102610, en el cual se registró faltantes de 4 alternadores de 12V Marca Harfon Ref. 17922 valor unitario $263.998,32, valor total de $1.055.993,28.  En las observaciones se lee:  "Faltante. Se hace egreso según acta de faltante 7 del 14/04/2021, cuenta de cobro 001 del 16/02/2021, valor descontado en la certificación del mes de abril de 2021, factura 1000166”. Sin embargo, este egreso no se encuentra firmado, (tiene sello de registrado ADA 7/09/2021).
b. Deficiencias respecto al cambio de modalidad de disposición
•  En la carpeta de la Resolución 553 de 2021, reposa Inspección física Nro. 1046 con fecha inicial 1 de abril de 2020 y fecha final 31 de diciembre de 2020, relacionando entre otros el DIM 32351103914 Tubos en Acero determinando disposición por “VENTA,” estos finalmente fueron incluidos para chatarrización. Sin embargo, no reposa soporte del cambio de modalidad, ni la justificación para disponer como chatarra. 
Igualmente, reposa el acta de inspección física 1219 con fecha final del 30 de octubre de 2020 para el DIM 32352103588 que corresponde a una Máquina Laminadora clasificada para “DESTRUCCIÓN”, sin embargo, no reposa soporte del cambio de modalidad para Chatarrización, ni la justificación para disponer como chatarra.
c. Falta de completitud de la información
•  En la carpeta del evento de la Resolución 89 de 2021, no reposan:  El auto comisorio para inspección de mercancías, el Formato FT-ADF-2305 “Solicitud de disposición de mercancías ADA y Bienes adjudicados a la Nación”, el concepto técnico del SENA para el DIM 32351103756, ítem 1 (vehículo clase automóvil) requisito indispensable para su disposición. Adicionalmente, los 23 conceptos técnicos del SENA correspondientes a 8 DIM están sin fecha y sin el número que los identifique, de estos 14 no tienen relacionado el “estado destino” de la mercancía, entre ellos se encuentra el DIM 32351101919, ítem 2 (Tráiler tipo casa rodante) que además se encuentra sin firmas.
•  En las carpetas de las Resoluciones 553, 610 y 920 del 2021, el formato FT-ADF-2338 de identificación de la unidad documental, no registra el número de la resolución de chatarrización ni la fecha, dificultando su identificación.   
•  En la carpeta de la Resolución 553, no reposan las actas de inspección física números 1340 del 27 de febrero de 2021, 1352 del 28 de abril de 2021 y 1361 del 27 de abril de 2021, las cuales constituyen requisito indispensable para la disposición por chatarrización, dichas actas de inspección se relacionaron en la hoja 3 del acto administrativo.  Así mismo, el acta de inspección física 1367 de fecha finalización 12 de mayo de 2021, se encuentra sin la firma del funcionario del GIT de Operación Logística DIAN.
•  En la hoja de ruta de la carpeta de la Resolución 610, se observa en los ítems 1 y 8, con los cuales se hace referencia a documentos de egreso en folios 1 y 22 y consultando el contenido de los soportes, estos folios corresponden a documentos de ingreso, denotando error en el control documental. Igualmente, en el folio 135 de la carpeta se encontró hoja en blanco sin justificación o explicación alguna.
•  Para el DIM 32351104898 (Motores usados) no reposan los soportes que permitieran validar la disponibilidad y cumplimiento de requisitos para disponer, tales como: DIM, acta de inspección física, auto comisorio para inspeccionar, resolución de situación jurídica señalados en la resolución de chatarrización.
•  En las carpetas de las Resoluciones de Chatarrización 553, 610 y 920, no reposa soportes de:  la delegación por parte del contratista para el recibo y retiro de la mercancía, el auto comisorio que facultaría al funcionario del GIT de Operación Logística para la entrega de las mercancías objeto de enajenación; ni el formato de solicitud de disposición de mercancías FT-ADF-2305 “Solicitud de disposición de mercancías ADA y bienes adjudicados a la Nación”. 
•  Para las 6 resoluciones de la muestra de Chatarrización, no se encontró los registros del Formato FT-ADF-2398 “Entrega de actos administrativos para numeración, notificación, comunicación y/o publicación”. 
5.3 Nivel Central - Subdirección Logística, Dirección Seccional de Aduanas de Cartagena y Dirección Seccional de Impuestos y Aduanas de Buenaventura
•  Inconsistencias en los informes de disposición final de residuos por parte del Contratista Naranjo Recycling SAS
Revisados los informes de disposición final de residuos entregados por el contratista, para las 6 resoluciones de la muestra, se observó que no contienen la especificidad que se requiere frente a la disposición de los desechos finales producto de la desnaturalización de la chatarra o destrucción de la mercancía.  El informe seccional Buenaventura Lote 5 (grupo 2) de marzo 2021, se encuentra sin firma, adicionalmente, en el ítem 3 "Pesaje" de las actividades ejecutadas se hace referencia erróneamente a la Seccional Valledupar.
En el certificado de manejo de residuos emitido por el contratista señala que, “una vez finalizado el proceso, para los residuos no ferrosos se les realizó disposición final a través de los Gestores Ambientales autorizados”, sin mencionar cual fue la disposición final de los desechos (Ejemplo: Disposición en celdas de seguridad, encapsulamiento, enterramiento en relleno sanitario, incineración, u otras) control que deberá ejercer la entidad para asegurar la disminución de pasivos ambientales.
Respecto al informe de ejecución de la Resolución 610 de 2021.  El Contratista Naranjo Recycling SAS, registró: “PESAJE”:..Se realizan pesajes al momento del ingreso de los vehículos automotores a nuestro centro de acopio, ... "... Componente I Seccional Buenaventura:   Resolución 610 del 16 de julio de 2021, peso resolución 43.042,78, peso recibido 68.100,  Ferroso 67.710, residuos ordinarios 0”.  Pesos que no coinciden con lo registrado en las actas de entrega 48 y 49 del 25 de agosto de 2021 con las cuales se entregó al contratista un total de 72.385 kilos, ni con el peso autorizado en la Resolución 610 correspondiente a 42.222,78 kilogramos.
Tiquetes de báscula repetidos, en los cuales se observa placa de camión, fecha y hora idéntica, pero con información diferente en cuanto a los pesos.  Adicionalmente, las copias de los tiquetes de báscula, entregados por el Contratista, no permiten identificar cada uno de los DIM o componentes, dificultando la identificación y control de los pesos que individualizan la mercancía (Resoluciones 553 – 610 – 920).
En el punto 4 del informe del contratista, se registró: Proceso desnaturalización:  "Procedemos al proceso de desnaturalización y/o destrucción donde se evidencian los números de identificación y guarismos para cada uno de los automotores, los cuales son destruidos con equipos de oxicorte, evidenciado con registro fotográfico y fílmico"  Lo cual no es coherente con la mercancía contenida en la Resolución 610, la cual autorizó la entrega de tubos de acero y repuestos, mercancías estas que no presentaban seriales o  guarismos.  Igualmente, se observa que se menciona que al informe se anexó entre otros documentos certificado de fundición, evidencias fílmicas... los cuales no se encuentran anexos al informe, dentro de la carpeta del evento.</t>
  </si>
  <si>
    <t>Deficiencias en la aplicación de los controles
Debilidades en el monitoreo, seguimiento y supervisión al contenido de las resoluciones de chatarrización y a los soportes respectivos, a los informes mensuales de supervisión de venta de material ferroso de las Direcciones Seccionales conforme a sus competencias y del elaborado por el contratista
Falta de seguimiento y retroalimentación por parte de la Subdirección Logística a las Direcciones Seccionales frente a la responsabilidad, que tiene la entidad de ejercer planes de gestión integral que mitiguen el impacto ambiental negativo</t>
  </si>
  <si>
    <t>Implementar lista de chequeo de los eventos de chatarrización.</t>
  </si>
  <si>
    <t xml:space="preserve">Retroalimentar sobre el lineamiento respecto del IN-ADF-0216 Chatarrización de mercancías ADA y bienes adjudicados a la nación donde se manifiesta que se deben consignar de manera precisa la información relativa a las mercancías, así como las  salvedades y observaciones a que haya lugar. </t>
  </si>
  <si>
    <t>Correo</t>
  </si>
  <si>
    <t>Auditoría a la Disposición de mercancías aprehendidas, decomisadas o abandonadas a favor de la Nación - ADA.  ADM2022-002
Periodo: 1/01/2021 - 28/02/2022
H6</t>
  </si>
  <si>
    <t>H6</t>
  </si>
  <si>
    <t>6. Inoportunidad en la gestión para la venta de mercancías ADA a favor de la Nación a través de la contratación de intermediación comercial. 
Verificada la disposición de mercancías ADA por la modalidad de venta, se evidenció falta de continuidad y seguimiento en la gestión para la suscripción del contrato de intermediación comercial, por parte de la Subdirección Logística, lo que se traduce en deficiencias en la oportuna disposición de mercancías, así:
• En el Plan Anual de Adquisiciones 2021, estaba prevista la adjudicación de la contratación del Servicio de intermediación de productos para el 28 de mayo de 2021, sin embargo, consultado el aplicativo SECOP II, se encontró que fue suscrito el 2 de agosto el Contrato N° 00-157-2021 con el BANCO POPULAR S.A, con término de ejecución del 27 de agosto al 31 de diciembre de 2021, para que a nivel Nacional se adelantara a través de la modalidad de martillo la enajenación de mercancías; situación que denota incumplimiento a la planeación prevista para este contrato, falta de celeridad en la gestión para su suscripción por parte de la Subdirección Logística y por ende inoportunidad en la disposición de mercancías ADA por la modalidad de venta.
•  Respecto a las existencias de mercancías clasificadas para venta por parte de la Dirección Seccional de Aduanas de Cartagena, se remitieron a la Subdirección de Gestión Comercial hoy Subdirección Logística, proyectos de venta por valor total de $350.383.274, con oficios  1-48-235-407-058 del 01/02/2021, 1-48-235-407-0139 del 09/03/2021, 1-48-235-407-0158 del 15/03/2021, 1-48-235-407-0194 del 25/03/2021, 1-48-235-407-0417 del 02/08/2021, 1-48-257-500-0006 del 01/09/2021, sin embargo,  no fueron incluidas en ninguna de las subastas efectuadas durante la vigencia 2021.
•  Con relación a las existencias de mercancías clasificadas para venta por parte de la Dirección Seccional de Impuestos y Aduanas de Buenaventura, se remitió a la entonces Subdirección de Gestión Comercial hoy Subdirección Logística, proyecto de venta por valor total de $636.651.685, con oficio 135235407-221 del 14/04/2021, sin embargo, no fueron incluidas en ninguna de las subastas efectuadas durante la vigencia 2021. 
Adicionalmente, se observó que no se adelantó gestión para disposición del DIM No. 32351102888 que contiene 64 ítems, el cual dio origen a la causa identificada por la CGR en el “Hallazgo No. 1. mecanismos de control a disposición de mercancías ADA DS Impuestos y Aduanas de Buenaventura (…) existen mercancías sin disponer almacenadas en los depósitos (…)” identificado en el plan de Mejoramiento Institucional con Código No. 19 03 003, en la vigencia 2018 - 2019 a 30 de junio de 2020.
•  Para la adjudicación del contrato de intermediación comercial para venta de mercancías ADA en la vigencia 2022, se tenía como fecha estimada en el Plan Anual de Adquisiciones el 28 de febrero de 2022, sin embargo, consultado en el aplicativo SECOP II, se emitió Resolución de Adjudicación N° 3825 del 17 de mayo de 2022 y se estableció como término de ejecución desde la suscripción del acta de inicio del 16 de junio de 2022 al 31 de diciembre de 2022. Lo anterior, denota inoportunidad en la gestión para la suscripción y ejecución del contrato que permita la disposición de las mercancías bajo la modalidad de venta, de manera continua e incrementa el índice de permanencia de mercancía almacenada – IPMA, con los costos de bodegaje que ello conlleva.</t>
  </si>
  <si>
    <t>Deficiencias en los controles existentes frente a la oportunidad para la disposición de mercancías ADA a favor de la Nación
Deficiencias en la gestión para la celebración de contratos para venta a través de intermediario comercial, en el Nivel Central, a cargo de la Subdirección Logística y la Coordinación de Gestión Social y Comercialización</t>
  </si>
  <si>
    <t>Retroalimentar a las Direcciones Seccionales sobre el Instructivo IN-ADF-0222-Venta de Mercancías ADA y Bienes Adjudicados a la Nación-</t>
  </si>
  <si>
    <t xml:space="preserve">Lista de asistencia </t>
  </si>
  <si>
    <r>
      <rPr>
        <b/>
        <sz val="12"/>
        <rFont val="Arial"/>
        <family val="2"/>
      </rPr>
      <t xml:space="preserve">DGC
</t>
    </r>
    <r>
      <rPr>
        <sz val="12"/>
        <rFont val="Arial"/>
        <family val="2"/>
      </rPr>
      <t>NC - Subproceso Operación Logística
Subdirección Logística
Coordinación de Gestión Social y Comercialización.</t>
    </r>
  </si>
  <si>
    <t>Adelantar las actuaciones necesarias para la suscripción y ejecución del contrato de venta.</t>
  </si>
  <si>
    <t>Auditoría a la Disposición de mercancías aprehendidas, decomisadas o abandonadas a favor de la Nación - ADA.  ADM2022-002
Periodo: 1/01/2021 - 28/02/2022
H7</t>
  </si>
  <si>
    <t>H7</t>
  </si>
  <si>
    <t>7.  Observación frente a la supervisión de los contratos
7.1. Contrato de almacenamiento No. 00-223-2019, con la UT Alianza Logística Avanzada.  
Verificados los numerales 12 y 13 de las cláusulas de supervisión del contrato celebrado para la custodia, conservación y almacenamiento de mercancías ADA, se establecieron situaciones tanto para el Nivel Central como en el Nivel Seccional, así: 
En la DSA Cartagena, se tomó una muestra de 12 DIM, específicamente para el recinto de almacenamiento Almaviva, evidenciando: 
• Mercancía sin rotular DIM: Casas rodantes 39481112761 y 39481110133, yate 39481109290, vehículos DIM 39481105796, motocicletas DIM 39481103997 ítems 3 y 4, DIM 39481113981 (Con Cadena de Custodia) los cuales al momento de la visita no contaban con la identificación correspondiente, dando lugar a que algunos rótulos de mercancías fueran impresos en el transcurso de la misma.
•  Mercancías sin la debida custodia, cuidado y conservación, tales como vehículos DIM 39481103797 ítems 3 y 4, 39481105796, telas DIM 39481112411, 39481113981, 39481113923; y el yate DIM 39481112061.
7.2 Contrato de Chatarrización No. 00-134-2017 de fecha 06 de octubre de 2017, con la empresa Recuperaciones Naranjo Recycling S.A.S. (D)
Verificado el contrato en referencia, cuyo objeto es la “enajenación directa de mercancías ADA, incluyendo la recolección, transporte especializado, clasificación, corte, pesaje, desnaturalización, chatarrización hasta la expedición del respectivo certificado de disposición final”, con fecha de suscripción del 6 de octubre de 2017  y finalización 30 de noviembre de 2022, se tomó una muestra para la revisión en la DSA Cartagena, relacionada con las Resoluciones números 900 del 16 de junio de 2021 y 22 del 13 de enero de 2022, se aprobó la enajenación directa de mercancías ADA, para procesar en lotes de chatarra, encontrándose lo siguiente: 
1.  Certificados de desintegración vs. Registro Único Nacional de Tránsito - RUNT
• Revisados los Certificados de Desintegración Física Total de Vehículos producto de la ejecución de las órdenes impartidas en las Resoluciones 900 y 22, se encontraron 8 certificados que fueron expedidos por la Desintegradora Unión Temporal RYM S.A.S., aunque el contrato se celebró con la empresa Recuperaciones Naranjo Recycling S.A.S., la cual debía expedir dichos certificados conforme a las obligaciones contractuales  (Tabla 10 Informe Auditoría ADM 2022 002)  (D).
•  Validadas las carpetas e información suministrada de las Resoluciones 900 y 22, no se encuentran soportes que acrediten el cumplimiento a la obligación relacionada con el certificado de registro en el RUNT de esas desintegraciones.(D). 
•  Verificado el cargue de los Certificados de Desintegración Física Total de Vehículos en el RUNT, se identificó que para el vehículo de placa SBV019 (DIM 39481108211) cuya disposición se ordenó en la Resolución 900 de 2021, la empresa Unión Temporal RYM S.A.S, emitió el certificado identificado con el código RYMCTG-07704-21 del 16 de diciembre de 2021 y en el RUNT se encuentra en estado desintegrado, sin embargo, en la plataforma RUNT, la fecha de expedición de la certificación data del 16 de enero de 2022. 
•  Respecto a los vehículos relacionados en la tabla 11 , se identificó que cuentan con los Certificados de Desintegración Física Total de Vehículos, no obstante, el estado de los automotores en el RUNT a 19 de junio de 2022 es “ACTIVO”, es decir, no se ha registrado la desintegración en el mencionado sistema (Tabla 11  Informe Auditoría ADM 2022 002). (D).
•  En relación con el vehículo identificado con placas CRM897, al consultar en el RUNT indica que “El vehículo consultado no ha sido registrado en el sistema RUNT por el organismo de tránsito donde se encuentra matriculado. Le sugerimos dirigirse al mismo y solicitar el envío de su información, de lo contrario no se podrá realizar trámite de tránsito sobre el automotor”. Sin embargo, al consultar la placa del vehículo en el aplicativo SIMIT, se encuentran registrados 2 comparendos asociados a esa placa, con fecha de imposición el 18 de febrero de 2022.</t>
  </si>
  <si>
    <t xml:space="preserve">Insuficiencias en la aplicación de controles, frente a la supervisión del contrato mediante el cual se realiza la operación logística integral respecto a la administración, depósito, gestión y manejo de mercancías ADA a favor de la Nación, 
Insuficiencias en la verificación correspondiente en cuanto a la guarda, cuidado, mantenimiento, gestión, almacenamiento y custodia de las mercancías ADA
Insuficiencias en la supervisión del contrato de chatarrización, para la disposición de mercancías ADA mediante esta modalidad. </t>
  </si>
  <si>
    <t>Verificar, en las inspecciones físicas aleatorias que se efectúan al inventario de manera trimestral,  que se cumplan con el rotulado, la custodia y conservación de la mercancía.</t>
  </si>
  <si>
    <t>Informe trimestral de verificación aleatoria</t>
  </si>
  <si>
    <t xml:space="preserve">Informe trimestral </t>
  </si>
  <si>
    <r>
      <rPr>
        <b/>
        <sz val="12"/>
        <rFont val="Arial"/>
        <family val="2"/>
      </rPr>
      <t>DGC</t>
    </r>
    <r>
      <rPr>
        <sz val="12"/>
        <rFont val="Arial"/>
        <family val="2"/>
      </rPr>
      <t xml:space="preserve">
NC - Subproceso Operación Logística
Subdirección Logística 
Coordinación de Optimización de la Operación Logística
DS - Subproceso Operación Logística
Dirección Seccional de Aduanas de Cartagena
GIT de Operación Logística
</t>
    </r>
  </si>
  <si>
    <t>Efectuar seguimiento trimestral a los certificados expedidos por el contratista donde se evidencie el registro ante el RUNT de la DS de aduanas de Cartagena.</t>
  </si>
  <si>
    <t xml:space="preserve">Informe trimestral 
</t>
  </si>
  <si>
    <r>
      <rPr>
        <b/>
        <sz val="12"/>
        <rFont val="Arial"/>
        <family val="2"/>
      </rPr>
      <t>DGC</t>
    </r>
    <r>
      <rPr>
        <sz val="12"/>
        <rFont val="Arial"/>
        <family val="2"/>
      </rPr>
      <t xml:space="preserve">
NC - Subproceso Operación Logística
Subdirección Logística
Coordinación de Gestión Social y Comercialización 
Coordinación de Destrucción y Chatarrización
DS - Subproceso Operación Logística
Dirección Seccional de Aduanas de Cartagena
GIT de Operación Logística
</t>
    </r>
  </si>
  <si>
    <t>Auditoría a la contratación en la DIAN ACO2022-001
Periodo: 1/01/2021 - 28/02/2022
H1</t>
  </si>
  <si>
    <t>Órdenes de Compra en la Tienda Virtual del Estado Colombiano (TVEC)
Hallazgo No. 1 Incumplimiento en la elaboración, publicación de los informes de supervisión y demás documentos de ejecución y deficiencias en el monitoreo de riesgos en las órdenes de compra.
Verificadas las Órdenes de Compra seleccionadas en la muestra, los documentos que deben generarse y su correspondiente publicación en la Tienda Virtual del Estado Colombiano – TVEC, se evidenció que:
a.	Órdenes de compra en las cuales no se encuentra publicado ningún documento en la TVEC, como son: acta de inicio, oficio designación del supervisor de la orden de compra, pólizas, informes periódicos de supervisión, y demás documentos que den cuenta de la ejecución de la orden. Nivel central: Órdenes de Compra 85270, 76559. DSA Medellín: Orden de compra 63888
b.	El acta de inicio de la orden de compra no fue elaborada para la suscripción por el supervisor y el contratista, que dé cuenta del momento en el cual se da inicio a la ejecución. DSA Medellín: Orden de compra 63888
c.	Falta de oportunidad en la publicación de los documentos en la tienda virtual del estado colombiano, por cuanto la publicación de los documentos e informes del supervisor se realiza después de finalizada la ejecución de la orden de compra o con periodos superiores a un mes de haber sido expedidos. Nivel central: Órdenes de Compra 69422, 71829, 80400
d. No se han elaborado los informes periódicos ni final de supervisión; adicionalmente, en la orden 63979 los términos para realizar la liquidación bilateral (4 meses) y unilateral (2 meses) se vencieron, pese a estar el acta de liquidación inicial firmada por el representante legal de la empresa contratista. Nivel central: Órdenes de compra 63979 y 76559. DSA Medellín: Orden de compra 63888
e.	Deficiencias en el seguimiento a los riesgos identificados en la matriz de riesgos contenida en los estudios y documentos previos diseñados por Colombia Compra Eficiente y que hacen parte del proceso de contratación para establecer el Acuerdo Marco de Precio, los cuales en el evento de existir controles cuya responsabilidad en la implementación corresponda a las entidades compradoras deben ser objeto de monitoreo por parte de los supervisores de la orden. Nivel Central y Direcciones Seccionales de Aduanas de Medellín y Barranquilla.</t>
  </si>
  <si>
    <t>Falta de lineamientos en la entidad sobre el control, informes, liquidación y cierre de las órdenes de compra en la Tienda Virtual del Estado Colombiano; así como, desconocimiento por parte de los supervisores de las obligaciones que se desprenden de los documentos que hacen parte del proceso de contratación para establecer el Acuerdo Marco de Precio que aplica a la orden de compra y por deficiencias en la aplicación de los controles de seguimiento a la ejecución del contrato, de elaboración de los informes de supervisión y para la liquidación de los mismos dentro de los términos establecidos en la norma.</t>
  </si>
  <si>
    <t>Actualizar los procedimientos PR-ADF-433,434 y  435 etapa precontractual, contractual y postcontractual, así como los documentos relacionados, estableciendo los lineamientos sobre control, informes, liquidación y cierre de las ordenes de compra en la TVEC.</t>
  </si>
  <si>
    <t>Procedimientos actualizados, publicados y socializados</t>
  </si>
  <si>
    <r>
      <rPr>
        <b/>
        <sz val="12"/>
        <rFont val="Arial"/>
        <family val="2"/>
      </rPr>
      <t>DGC</t>
    </r>
    <r>
      <rPr>
        <sz val="12"/>
        <rFont val="Arial"/>
        <family val="2"/>
      </rPr>
      <t xml:space="preserve">
NC - Subproceso Compras y Contratos
Subdirección de Compras y Contratos
</t>
    </r>
  </si>
  <si>
    <t xml:space="preserve">Desarrollar la estrategia de socialización sobre actualización integral del proceso contractual dirigido a los supervisores de los contratos. </t>
  </si>
  <si>
    <t>Plan de ejecución de la Estrategia</t>
  </si>
  <si>
    <t>Plan de ejecución</t>
  </si>
  <si>
    <t>Actualizar la Matriz de Riesgos de Adquisición de Bienes y Servicios.</t>
  </si>
  <si>
    <t>Matriz de Riesgos actualizada, publicada y socializada.</t>
  </si>
  <si>
    <t>Matriz de Riesgos</t>
  </si>
  <si>
    <t>Revisar y completar  frente a la lista de chequeo todos los documentos de los contratos realizados durante la vigencia 2021 y 2022.</t>
  </si>
  <si>
    <t>Expedientes contractuales con la totalidad de los documentos de acuerdo a lista de chequeo.</t>
  </si>
  <si>
    <t>Expedientes contractuales</t>
  </si>
  <si>
    <r>
      <rPr>
        <b/>
        <sz val="12"/>
        <rFont val="Arial"/>
        <family val="2"/>
      </rPr>
      <t>DGC</t>
    </r>
    <r>
      <rPr>
        <sz val="12"/>
        <rFont val="Arial"/>
        <family val="2"/>
      </rPr>
      <t xml:space="preserve">
DS - Subproceso Compras y Contratos
Dirección Seccional de Aduanas de Barranquilla y de Medellín
División de Gestión  Administrativa y Financiera
09122022</t>
    </r>
  </si>
  <si>
    <t>Realizar mediante lista de chequeo cada que haya procesos la trazabilidad documental de los expedientes contractuales y su completa disposición y consulta normativa, frente al manual de contratación,  cotejados con el expediente digital., teniendo en cuenta los principios de procedencia y orden original, el ciclo vital de los documentos y la normatividad de la gestión contractual.</t>
  </si>
  <si>
    <t>Listas de chequeo por cada proceso contractual</t>
  </si>
  <si>
    <t>Listas de chequeo</t>
  </si>
  <si>
    <t>Verificación, seguimiento y control  aleatorio de la publicación de los documentos soporte de la ejecución, informes periódicos y monitoreo de riesgos durante la vigencia 2022 y 2023.</t>
  </si>
  <si>
    <t>Lista de chequeo versus publicaciones de  los documentos soportes de la ejecución, informes periódicos y monitoreo de riesgos de  las ordenes de compra en la plataforma TVEC revisadas.</t>
  </si>
  <si>
    <r>
      <rPr>
        <b/>
        <sz val="12"/>
        <rFont val="Arial"/>
        <family val="2"/>
      </rPr>
      <t>DGC</t>
    </r>
    <r>
      <rPr>
        <sz val="12"/>
        <rFont val="Arial"/>
        <family val="2"/>
      </rPr>
      <t xml:space="preserve">
DS - Subproceso Compras y Contratos
Dirección Seccional de Aduanas de Barranquilla y de Medellín
División de Gestión  Administrativa y Financiera</t>
    </r>
  </si>
  <si>
    <t>Auditoría a la contratación en la DIAN ACO2022-001
Periodo: 1/01/2021 - 28/02/2022
H2</t>
  </si>
  <si>
    <t xml:space="preserve">Hallazgo No. 2 Deficiencias en los documentos que den prueba del cumplimiento de los requisitos para la firma del acta de inicio y de ejecución del contrato
Revisado el cumplimiento de los requisitos para la firma del acta de inicio y de ejecución del contrato establecidos en los estudios y documentos previos, en el anexo de cláusulas contractuales y en el anexo de especificaciones técnicas, se evidenció que:
a.	En las cláusulas contractuales se establece que para suscribir el acta de inicio de ejecución del contrato, el contratista debe cumplir los siguientes requisitos: “(i) entregar al supervisor relación del personal que pondrá a disposición para la ejecución del contrato; y (ii) entregar al supervisor copia de la afiliación a seguridad social en pensiones, salud y riesgos laborales de la totalidad del personal con el que ejecutará el contrato”; observando, que se hace la entrega de la planilla de afiliación y aportes parafiscales, sin la relación del personal que permita la verificación, de tal forma que se pueda establecer que el personal que ejecutará y/o realizará las labores contratadas se encuentra afiliado al Sistema de Seguridad Social y Riesgos Laborales. Contratación Directa: Nivel Central: Contratos 00-209-2021, 00-068-2022, 00-059-2021, 00-136-2021, 00-069-2022, 00-204-2021, 00-060-2022, 00-150-2021, 00-076-2021, 00-071-2021, 00-058-2021, 00-090-2021, 00-080-2021, 00-073-2022, 00-067-2022. Contratación de Mínima Cuantía: DSA Medellín: Contratos 90-016-2021, 90-011-2021, 90-003-2021, 90-006-2021, 90-018-2021, 90-010-2021-90-014-2021, 90-013-2021, 90-009-2021, 90-017-2021, 90-005-2021, 90-012-2021, 90-008-2021.DSA Barranquilla: 87-003-2021, 87-004-2021, 87-013-2021, 87-009-2021, 87-002-2022, 87-010-2021, 87-005-2021.
b.	En el capítulo 3.1.4 Sistema de Gestión de la Seguridad y Salud en el Trabajo – SGSST del estudio previo y documentos de contratación directa, se evidenció que para participar en los procesos de contratación los proponentes deben acreditar como requisitos de verificación jurídicos, (…) “(iii) Que el resultado de la autoevaluación de los Estándares Mínimos es "ACEPTABLE" de conformidad con el Art. 28 de la Resolución No. 0312 del 13 de febrero de 2019 del Ministerio del Trabajo”; sin analizar la pertinencia de su exigencia como requisito jurídico para participar en el proceso. Adicionalmente, no fue acreditado y/o publicado en SECOP el cumplimiento de la referida resolución. Contratación Directa: Contratos 00-209-2021, 00-203-2021, 00-068-2022, 00-059-2021, 00-150-2021, 00-076-2021, 00-155-2021, 00-136-2021, 00-069-2022, 00-204-2021, 00-060-2022, 00-071-2021, 00-079-2021, 00-140-2021, 00-073-2022, 00-067-2022, 00-080-2021.
c.	En el anexo de cláusulas contractuales se establece como requisito general del Sistema de Seguridad en el Trabajo que dentro de los cinco (5) días siguientes a la suscripción del acta de inicio “El contratista deberá entregar al supervisor, el “Formato de autoevaluación” de cumplimiento de estándares mínimos de seguridad y salud en el trabajo, establecido en el Art. 8 de la Resolución No. 0312 de 2019, junto con su Plan anual del SGSST de la vigencia 2019”, autoevaluación que no fue entregada ni exigida por los supervisores en todos los procesos. Contratación Directa Nivel Central: Contratos 00-209-2021, 00-203-2021, 00-068-2022, 00-059-2021, 00-150-2021, 00-136-2021, 00-069-2022, 00-204-2021, 00-060-2022, 00-071-2021, 00-079-2021, 00-058-2021, 00-067-2022, 00-080-2021. Contratación Mínima Cuantía: DSA Barranquilla: Contratos 87-012-2021, 87-011-2021, 87-006-2021, 87-002-2021, 87-013-2021, 87-004-2021, 87-009-2021, 87-003-2021, 87- 002-2022, 87-010-2021, 87-005.2021. DSA Medellín: Contratos 90-012-2021, 90-006-2021, 90-010-2021, 90-014-2021, 90-018-2021.
d.	Deficiencias en la revisión y aprobación por parte del Supervisor de los documentos exigidos como requisitos para iniciar la ejecución del contrato, como son la relación del personal, hojas de vida y soportes que acrediten los requisitos de estudio y experiencia,  entrega del cronograma con la programación de las visitas de los mantenimientos preventivos o para la entrega de los bienes, prestaciones o productos objeto del contrato o el informe técnico en el que se especifiquen los daños a reparar o el estado en que entregan los equipos objeto del contrato, el SOAT, póliza de responsabilidad civil contractual y extracontractual, certificación de revisión técnico mecánica y/o gases, programa de revisión y mantenimiento preventivo de los vehículos ofrecidos para la prestación del servicio, licencia de conducción vigente, certificado de antecedentes judiciales. Contratación Mínima Cuantía DSA Barranquilla: Contrato 87-012-2021, 87-003-2022, 87-011-2021, 87-006-2021, 87-013-2021, 87-009-2021, 87-003-2021, 87-002-2022, 87-010,2021, 87-005-2021. DSA Medellín: Contratos 90-016-2021, 90-012-2021, 90-018-2021, 90-014-2021, 90-010,2021.
</t>
  </si>
  <si>
    <t xml:space="preserve">Deficiencias en la aplicación del control por parte de los supervisores en la revisión y aprobación de los documentos que acrediten el cumplimiento de los requisitos para la firma del acta de inicio y de los documentos de aprobación, autorización e informes exigidos en la ejecución del contrato. De igual forma, fallas en los controles de establecimiento de requisitos jurídicos para participar en el proceso contenidos en los estudios y documentos previos.
</t>
  </si>
  <si>
    <t>Seguimiento y control trimestral previo de los requerimientos exigidos al contratista registrados en el acta de inicio de los procesos y requisitos de ejecución, versus los señalados en los formatos FT-ADF-2617 y 2050 y demás documentos contractuales.</t>
  </si>
  <si>
    <t>Registro del seguimiento trimestral</t>
  </si>
  <si>
    <t>Registro de seguimiento</t>
  </si>
  <si>
    <t>Actualizar el formato de acta de inicio, FT-ADF-2085.</t>
  </si>
  <si>
    <t>Formato Acta de Inicio  FT-ADF-2085 actualizado y publicado</t>
  </si>
  <si>
    <t xml:space="preserve">Formato </t>
  </si>
  <si>
    <r>
      <rPr>
        <b/>
        <sz val="12"/>
        <rFont val="Arial"/>
        <family val="2"/>
      </rPr>
      <t>DGC</t>
    </r>
    <r>
      <rPr>
        <sz val="12"/>
        <rFont val="Arial"/>
        <family val="2"/>
      </rPr>
      <t xml:space="preserve">
NC - Subproceso Compras y Contratos
Subdirección de Compras y Contratos</t>
    </r>
  </si>
  <si>
    <t>Auditoría a la contratación en la DIAN ACO2022-001
Periodo: 1/01/2021 - 28/02/2022
H3</t>
  </si>
  <si>
    <t xml:space="preserve">Hallazgo No. 3 Deficiencias en el monitoreo de los riesgos y en la elaboración de los informes de supervisión 
Verificada la identificación, el tratamiento y/o controles definidos en la matriz de riesgos de los procesos contractuales; la forma en que se realiza el monitoreo y la inclusión del resultado de dicho seguimiento en los informes periódicos de supervisión, se evidenció que:
a.	En los soportes de ejecución del contrato y en SECOP, no se evidencian documentos que den cuenta del real y efectivo seguimiento a los riesgos identificados en la matriz del proceso de contratación, según la forma que se estableció para realizar el monitoreo, con la periodicidad definida, e implementación de los controles y/o tratamiento. Contratación Directa Nivel Central: Contratos 00-209-2021, 00-203-2021, 00-068-2022, 00-059-2021, 00-150-2021, 00-155-2021, 00-136-2021, 00-069-2022, 00-204-2021, 00-060-2022, 00-079-2021, 00-071-2021, 00-080-2021, 00-079-2021,00-071-2021, 00-202-2021,00-058-2021, 00-140-2021. Contratación Mínima Cuantía: DSA Barranquilla: Contratos 87-012-2021, 87-004-2022, 87-008-2021, 87-003-2021, 87-003-2022, 87-011-2021,87-006-2021,87-002-2021, 87-013-2021, 87-004-2021, 87-009-2021, 87-002-2022, 87-010-2021, 87-005-2021. DSA Medellín: Contratos 90-003-2021, 90-007-2021, 90-005-2021, 90-009-2021, 90-006-2021, 90-008-2021, 90-012-2021,90-018-2021,90-014-2021,90-010-2021, 90-013-2021, 90-017-2021.
b.	Informes periódicos de supervisión que no incluyen el acápite relacionado con las “Actividades de tratamiento y monitoreo a la matriz de riesgos del contrato” o se indica que no aplica el monitoreo a los riesgos identificados en los estudios y documentos previos. Contratación Mínima Cuantía DSA Barranquilla:  Contratos 87-003-2021, 87-003-2022, 87-011-2021, 87-006-2021, 87-002-2021, 87-013-2021, 87-004-2021, 87-009-2021. DSA Medellín: Contratos 90-016-2021, 90-015-2021, 90-010-2021,90-011-2021,90-019-2021, 90-007-2021.Contratación Directa Nivel Central: Contrato 00-068-2022.
c.	Deficiencias en la identificación, análisis y en la forma de mitigar los riesgos asociados al proceso de contratación, por cuanto se definen controles y/o tratamientos que requieren ser documentados de forma previa sin evidenciar dicha documentación (Planes de contingencia); diferencias entre los riesgos identificados en la solicitud de adquisición, estudios y documentos previos y en el anexo de matriz de riesgos; se identifican riesgos frente a los cuales no se asocian controles y/o tratamientos. Contratación Mínima Cuantía: DSA Barranquilla:  Contratos 87-003-2021, 87-011-2021, 87-006-2021, 87-013-2021. DSA Medellín: Contratos 90-003-2021, 90-011-2021, 90-013-2021, 90-009-2021, 90-017-2021, 90-005-2021, 90-006-2021, 90-019-2021, 90-007-2021, 90-006-2021, 90-018-2021, 90-010-2021, 90-014-2021.
d.	Informes periódicos de supervisión que no cumplen con la periodicidad establecida, desatendiendo a las obligaciones generales del supervisor, incluidas en los estudios y documentos previos; así como en la Cartilla de Supervisión de los Contratos, los cuales deben ser generados desde la firma del acta de inicio de ejecución del contrato. Contratación Mínima Cuantía DSA Barranquilla:  Contratos 87-008-2021, 87-003-2022, 87-011-2021, 87-006-2021, 87-004-2021, 87-009-2021. Contratación Directa Nivel Central: Contratos 00-073-2021, 00-157-2021, 00-076-2021, 00-090-2021.
e.	Deficiencias en el contenido de los informes de supervisión, que den cuenta de las actividades de seguimiento realizadas por el supervisor frente a la ejecución de los contratos, la identificación de los periodos evaluados y sin cumplir con la totalidad de informes periódicos que deben generarse dentro del plazo de ejecución. Contratación Mínima Cuantía DSA Medellín: Contratos 90-005-2021, 90-004-2021, 90-011-2021, 90-003-2021, 90-015-2021, 90-019-2021, 90-007-2021, 90-013-2021, 90-009-2021, 90-005-2021, 90-018-2021, 90-014-2021, 90-010-2021, 90-006-2021.
f.	Informes de supervisión sin elaborar y/o publicar en SECOP, de acuerdo con las responsabilidades asignadas a los supervisores, que den cuenta de la real y efectiva ejecución del contrato, y del cumplimiento de las obligaciones establecidas en el mismo. Contratación Directa Nivel Central: Contratos 00-209-2021, 00-136-2021, 00-076-2021, 00-150-2021, 00-204-2021, 00-058-2021, 00-202-2021, 00-216-2021. Contratación Mínima Cuantía: DSA Medellín: Contratos 90-010-2021, 90-014-2021, 90-013-2021, 90-017-2021, 90-008-2021, 90-012-2021.
g.	La totalidad de los contratos revisados en la Seccional de Medellín no cuentan con informe final de supervisión que debe elaborarse una vez terminada la ejecución del contrato 31/12/2021; y antes de efectuar la liquidación final del mismo. Contratación Mínima Cuantía: DSA Medellín: Contratos 90-015-2021, 90-007-2021, 90-003-2021,90-011-2021, 90-019-2021, 90-006-2021, 90-018-2021,90-010-2021, 90-014-2021, 90-013-2021,90-009-2021, 90-017-2021,90-005-2021, 90-016-2021, 90-012-2021, 90-008-2021.
h.	Se realizó la designación de supervisores del contrato por un término de (1) y dos (2) días, por ausencia del titular que no superó el término mayor a cinco (5) días hábiles establecidos en la cartilla de supervisión y/o interventoría para la designación de la supervisión en otro servidor público; funcionarios designados quienes expidieron y suscribieron las Certificaciones de Bienes y Servicios recibidos e Informe de Supervisión, sin evidenciarse un Informe de control y seguimiento del contrato, que les permitiera conocer el estado actual de la ejecución del mismo, que denote un adecuado ejercicio de las labores de supervisión y control en la ejecución del contrato. Igualmente, no se evidenció la publicación en SECOP y la comunicación al contratista de las designaciones de supervisión efectuadas. Contratación Mínima Cuantía: DSA Medellín: Contrato 90-009-2021. 
i.	En los contratos cuyo periodo de ejecución es inferior a 30 días no se evidencia y/o documenta el seguimiento a los riesgos identificados en la matriz del proceso de contratación. Contratación Directa Nivel Central: Contratos 00-203-2021, 00-209-2021, 00-150-2021, 00-202-2021. Contratación Mínima Cuantía: DSA Barranquilla: Contratos 87-012-2021, 87-013-2021. DSA Medellín: Contratos 90-019-2021, 90-016-2021, 90-018-2021.
</t>
  </si>
  <si>
    <t>Deficiencias en la aplicación de los controles para la identificación de los riesgos, el monitoreo e implementación del tratamiento para la mitigación de estos. Así como, insuficiencia de controles para la elaboración, calidad y contenido de los informes elaborados por el supervisor sobre el avance y ejecución del contrato.</t>
  </si>
  <si>
    <r>
      <rPr>
        <b/>
        <sz val="12"/>
        <rFont val="Arial"/>
        <family val="2"/>
      </rPr>
      <t xml:space="preserve">DGC
</t>
    </r>
    <r>
      <rPr>
        <sz val="12"/>
        <rFont val="Arial"/>
        <family val="2"/>
      </rPr>
      <t>NC - Subproceso Compras y Contratos
Subdirección de Compras y Contratos
09122022</t>
    </r>
  </si>
  <si>
    <t xml:space="preserve">Desarrollar la estrategia de socialización sobre actualización integral del proceso contractual dirigido a los supervisores de la Entidad. </t>
  </si>
  <si>
    <r>
      <rPr>
        <b/>
        <sz val="12"/>
        <rFont val="Arial"/>
        <family val="2"/>
      </rPr>
      <t xml:space="preserve">DGC
</t>
    </r>
    <r>
      <rPr>
        <sz val="12"/>
        <rFont val="Arial"/>
        <family val="2"/>
      </rPr>
      <t>NC - Subproceso Compras y Contratos
Subdirección de Compras y Contratos</t>
    </r>
  </si>
  <si>
    <t>Elaborar e implementar el formato de Informe de supervisión que contenga la información de la ejecución del contrato incluyendo el monitoreo de riesgos del mismo.</t>
  </si>
  <si>
    <t>Formato de Informe de Supervisión estandarizado,  publicado y socializado</t>
  </si>
  <si>
    <t>Formato</t>
  </si>
  <si>
    <t>Monitorear trimestralmente  los contratos y/o las ordenes de compra, en relación con sus  riesgos, e implementar el tratamiento para la mitigación de estos, al igual que la realización de lista de chequeo de la línea de tiempo de publicación, como también hojas de trabajo de revisión de los estudios previos y demás condiciones normativas, técnicas y de procedimiento.</t>
  </si>
  <si>
    <t>Registro de reporte trimestral de monitoreo de riesgos. Lista de chequeo y/u hojas de trabajo.  SECOP actualizado</t>
  </si>
  <si>
    <t>Registro de reporte 
Lista de chequeo .</t>
  </si>
  <si>
    <t>Auditoría a la contratación en la DIAN ACO2022-001
Periodo: 1/01/2021 - 28/02/2022
H4</t>
  </si>
  <si>
    <t>Hallazgo No. 4 Desactualización normativa en los documentos del proceso de contratación y deficiencias en la publicación en SECOP
Verificado el cumplimiento de los requisitos que deben contener los estudios y documentos previos, las obligaciones establecidas en el anexo de cláusulas contractuales, requisitos del anexo de especificaciones técnicas, anexo de condiciones adicionales de requisitos habilitantes, formato No. 1 carta de presentación de la propuesta, así como, las publicaciones en SECOP de las comunicaciones de apoyo a la supervisión y demás documentos que prueben la ejecución del contrato, se evidenció que: 
a.	Desactualización de las normas contenidas en el formato No. 1 Carta de presentación de la propuesta, el cual cita la Resolución 1111 de 2017 "Por la cual se definen los Estándares Mínimos del Sistema de Gestión de Seguridad y Salud en el Trabajo para empleadores y contratantes", la cual fue derogada por la Resolución 0312, del 13 de febrero de 2019. Igual situación, se presenta en el numeral 1.1.10 del anexo condiciones adicionales de requisitos habilitantes y otros aspectos del proceso. Contratación Mínima Cuantía: DSA Barranquilla:  Contratos 87-004-2022, 87-008-2021, 87-003-2021, 87-003-2022,87-011-2021,87-006-2021, 87-002-2021, 87-002-2022,87 - 010-2021, 87-005-2021,87-013-2021,87-009-2021, 87-004-2021. DSA Medellín: Contratos 90-017-2021,90-013-2021,90-009-2021,90-005-2021, 90-018-2021, 90-014-2021,90-010-2021,90-006-2021. Contratación Directa Nivel Central: Contratos 00-076-2021, 00-090-2021, 00-079-2021, 00-071-2021, 00-080-2021
b.	Deficiencias en la publicación en SECOP del oficio de designación y comunicación para la verificación y evaluación de las ofertas económicas recibidas; y de los documentos de aprobación, autorización, requerimientos o informes relacionados con la ejecución del contrato establecidos en los estudios y documentos previos y en el anexo de especificaciones técnicas, como son: informes de mantenimientos preventivos y correctivos, certificaciones de soporte y actualización, registro de soporte y del seguimiento a las obligaciones postventas. Contratación Directa Nivel Central: Contrato 00-059-2021, 00-202-2021, 00-150-2021, 00-136-2021,00-069-2022. Contratación Mínima Cuantía DSA Barranquilla:  Contrato 87-012-2021, 87-004-2022, 87-008-2021, 87-003-2021, 87-003-2022, 87-011-2021, 87-006-2021, 87-002-2021, 87-013-2021,87-004-2021,87-009-2021, 87-002-2022, 87-010-2021, 87-005-2021, 87-013-2021, 87-009-2021, 87-009-2021, 87-004-2021. DSA Medellín: Contratos 90-008-2021, 90-013-2021, 90-009-2021. 
c.	Comunicado de designación de supervisión publicado en SECOP sin firma por parte del Director Seccional. Así como también, supervisores designados sin rol ni vinculación en el flujo del proceso contractual en la mencionada plataforma. Contratación Mínima Cuantía DSA Barranquilla:  Contratos 87-012-2021, 87-008-2021, 87-003-2022, 87-011-2021, 87-009-2021.</t>
  </si>
  <si>
    <t>Debido a deficiencias en la aplicación de los controles de revisión para detectar los cambios normativos internos y externos, y determinar los requisitos exigidos de acuerdo con el objeto del contrato y la necesidad a satisfacer para establecer que las condiciones definidas correspondan a estos. De igual forma, fallas en la aplicación de los controles definidos en la matriz de riesgos y en los procedimientos para la revisión y aprobación de los estudios y documentos previos y en la publicación en SECOP II.</t>
  </si>
  <si>
    <t xml:space="preserve">Monitorear mensualmente la publicación oportuna de todos los documentos relacionados con las etapas contractuales y registrar dicho monitoreo </t>
  </si>
  <si>
    <t>SECOP II actualizado y registro mensual de monitoreo</t>
  </si>
  <si>
    <t>Registro de monitoreo</t>
  </si>
  <si>
    <t xml:space="preserve">Cumplimiento de Obligaciones Formales de Usuarios  Aduaneros
AOF2015005
H5
Periodo 01/01/2014 a
31/07/2015  </t>
  </si>
  <si>
    <t>Deficiencias en los sistemas de información para apoyar la gestión de la habilitación, reconocimiento, autorización y control de usuarios.
En la auditoría realizada a la verificación del estado de los sistemas de información que soportan los procedimientos de verificación y control de los usuarios aduaneros se observó lo siguiente:
1. En la SGRA y las Direcciones Seccionales de Aduanas auditadas de Cali y Cartagena, se evidenció que no existe un SIE para la verificación de las habilitaciones, autorizaciones y reconocimiento de los usuarios aduaneros, y para el control de cumplimiento de requisitos legales, que integre las funcionalidades necesarias para seleccionar, programar, ejecutar y hacer los seguimientos de control de las visitas a los usuarios aduaneros, que incluya la información relacionada con el mantenimiento de los requisitos, para cada tipo de usuario y que realicé interface a los sistemas informáticos de cobranzas para acceder automáticamente a las deudas del usuario, por cualquier tipo de impuesto y que consulte los procesos de sanciones y resoluciones de cancelación y suspensiones provisionales vigentes e históricas. 
2. El control para el vencimiento de las pólizas que se estableció en la carpeta pública "POLIZA" de la SGRA esta actualizado solo hasta el 10 de junio de 2015. sin embargo, existe al carpeta "usuario aduanero" con la relación de usuarios vigentes y su respectiva información de las pólizas. Para lo cual se debe unificar la fuente de información de pólizas.
3. Desactualización de sistemas de información: Se evidenció que la Dirección Seccional de Aduanas de Cali solicitó y reiteró a la Subdirección de Gestión de Registro Aduanero, en septiembre y octubre de 2015, el envío de la copia escaneada de la resolución No. 04394 del 20 de mayo de 2008 del UAP APEX TOOL GROUP S.A.S NIT 890311366, la cual no estaba disponible en la carpeta pública de la SGRA.
4. Con base en la información suministrada por 8 Direcciones seccionales, la Subdirección de Gestión de Registro Aduanero y lo evidenciado en las Visitas de Auditoría a las Direcciones Seccionales de Aduanas Cali y Cartagena, se evidenció que se implementaron herramientas ofimáticas como el EXCEL, para suplir la ausencia de aplicativos institucionales que soporten la gestión de los procedimientos. 
Estas situaciones aumentan los riesgos contemplados en el mapa de riesgos de corrupción como: “Manipulación o adulteración en la información incorporada en las Bases de datos, aplicativos propios”, “pérdida de documentos, bienes y/o información”, “uso indebido de la información”, y “deficiencia en los canales de comunicación”.
La causa de no contar con un sistema de información desarrollado y actualizado, dificulta la gestión de los responsables del control de usuarios, la trazabilidad de la información de los procedimientos y la toma de decisiones para mantener la calidad de los usuarios aduaneros, adicionalmente, afecta la imagen de la entidad, por cuanto los usuarios aduaneros perciben debilidades en el manejo de la información de la DIAN.
Las situaciones descritas incumplen con lo establecido en los principios del código de buen gobierno de la DIAN, en su numeral 3.5 “políticas de control y manejo de la información y la comunicación”.</t>
  </si>
  <si>
    <t>1)No se ha dado prioridad para el desarrollo de los sistemas informáticos electrónicos que soporten los procedimientos.
2)Desactualización de la información contenida en las carpetas públicas de la SGRA que son consultadas permanentemente por las Direcciones Seccionales.</t>
  </si>
  <si>
    <t>Definir Estrategia de Digitalización del Proyecto.
NOTA: Reformulación elaborada por cambios normativos de acuerdo a  Decreto 1165 de Junio de 2019 que reemplaza-deroga el Decreto 390 de 2016 y este SIE "RAHC" estaba dentro del Proyecto 390.</t>
  </si>
  <si>
    <t>Priorizar y detallar requerimientos Funcionales tecnológicos necesario para la solución tecnológica  del Proyecto.
NOTA: Reformulación elaborada por cambios normativos de acuerdo a  Decreto 1165 de Junio de 2019 que reemplaza-deroga el Decreto 390 de 2016 y este SIE "RAHC" estaba dentro del Proyecto 390.</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</si>
  <si>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Registro y Control Aduanero
ACTUALIZADO
30112021</t>
    </r>
  </si>
  <si>
    <t>Desarrollar o adquirir la solución tecnológica del Proyecto.
NOTA: Reformulación elaborada por cambios normativos de acuerdo a  Decreto 1165 de Junio de 2019 que reemplaza-deroga el Decreto 390 de 2016 y este SIE "RAHC" estaba dentro del Proyecto 390.</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</si>
  <si>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REFORMULADO
30112021
20052022</t>
    </r>
  </si>
  <si>
    <t>Implantación de la solución tecnológica del Proyecto.
NOTA: Reformulación elaborada por cambios normativos de acuerdo a  Decreto 1165 de Junio de 2019 que reemplaza-deroga el Decreto 390 de 2016 y este SIE "RAHC" estaba dentro del Proyecto 390.</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</si>
  <si>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Registro y Control Aduanero
REFORMULADO
30112021
20052022</t>
    </r>
  </si>
  <si>
    <t>Auditoría a la efectividad de la seguridad y privacidad de la información ASI2018-08
H2
Período
01/07/2016 al 31/08/2018</t>
  </si>
  <si>
    <t>ASI 2018008</t>
  </si>
  <si>
    <t xml:space="preserve">Falta de gobernabilidad sobre los aplicativos no corporativos de la entidad.
Se evidenció que existen activos de información que se encuentran en la plataforma tecnológica sin el control sobre la administración y gobernabilidad por parte de la SGTIT, como son las bases de datos de los aplicativos no corporativos que contiene información sensible o datos críticos para la entidad, de acuerdo con lo siguiente:
a) La administración y accesibilidad de las bases de datos de los aplicativos no corporativos ubicados en los servidores de la entidad, se encuentra bajo la responsabilidad de funcionarios que prestan soporte al aplicativo en las Direcciones Seccionales sin gobernabilidad del Proceso de Servicios Informáticos, evidenciándose en las visitas realizadas a las Direcciones Seccionales de Impuestos y de Aduanas de Bogotá, de acuerdo con el inventario suministrado por los mismos.
b) Las bases de datos no presentan bitácora de las transacciones que se realizan a través del aplicativo o directamente a la base de datos, que permita realizar control y análisis sobre los cambios efectuados a los mismos.
c) Las bases de datos sobre las cuales se soportan estos aplicativos, no presentan la robustez , ni seguridad que se requiere para almacenar los datos críticos, tales como Acces, MySQL, Dbase y FoxBase.
Con esta situación, se incumplen los numerales A.8 “Gestión de Activos”, A.9 “Control de Acceso”, A.12.4 “Registro y seguimiento” y A.12.6.1 “Gestión de vulnerabilidades técnicas" de la norma NTC-ISO-IEC 27001; en el marco del MIPG, se afecta la adecuada implementación de la 3a. dimensión: “Gestión con Valores para Resultados”, numeral 3.2.1.3 “Política de Gobierno Digital” y 3.2.1.4 “Política de Seguridad Digital”, así como de la 7a. Dimensión: Control Interno, en las actividades: Asegurar un ambiente de Control, Efectuar el control a la información y comunicación organizacional e Implementar las actividades de monitoreo y supervisión continua en la entidad.
</t>
  </si>
  <si>
    <t>Lo anterior, se presenta por el no reconocimiento de los aplicativos no corporativos bajo la administración de la SGTIT y la falta de política o lineamiento sobre el uso y administración de estos.</t>
  </si>
  <si>
    <t xml:space="preserve">Realizar informes de seguimiento trimestral del cumplimiento a los memorandos 0203 de 2020 y 0213 de 2021. </t>
  </si>
  <si>
    <t>Realizar informes de seguimiento al cumplimiento de los lineamientos de los memorandos 0203 de 2020 y 0213 de 2021.</t>
  </si>
  <si>
    <t>Informes de seguimiento trimestral</t>
  </si>
  <si>
    <r>
      <rPr>
        <b/>
        <sz val="12"/>
        <rFont val="Calibri"/>
        <family val="2"/>
        <scheme val="minor"/>
      </rPr>
      <t>DGIT</t>
    </r>
    <r>
      <rPr>
        <sz val="12"/>
        <rFont val="Calibri"/>
        <family val="2"/>
        <scheme val="minor"/>
      </rPr>
      <t xml:space="preserve">
NC - Subproceso Seguridad de la Información
Oficina de Seguridad de la Información
REFORMULADO
22072020
20102022
ACTUALIZADO
30112021</t>
    </r>
  </si>
  <si>
    <t>Crear repositorios de evidencias por Dirección de Gestión y/o Dirección Seccional del cumplimento de los lineamientos de los memorandos 0203 de 2020 y 0213 de 2021.</t>
  </si>
  <si>
    <t>Repositorios de evidencias de las 17 áreas identificadas en el Inventario de Aplicativos No Corporativos que hacen uso de estas herramientas.</t>
  </si>
  <si>
    <t>17 Repositorios de evidencias con todo tipo de documentación referente al tema, por ejemplo: actas de asistencias a reunión virtual o presencial, correos electrónicos y formatos de la entidad.</t>
  </si>
  <si>
    <r>
      <rPr>
        <b/>
        <sz val="12"/>
        <rFont val="Arial"/>
        <family val="2"/>
      </rPr>
      <t>DGIT</t>
    </r>
    <r>
      <rPr>
        <sz val="12"/>
        <rFont val="Arial"/>
        <family val="2"/>
      </rPr>
      <t xml:space="preserve">
NC - Subproceso Innovación y Tecnología
Dirección de Gestión de Innovación y Tecnología
REFORMULADO
24102022</t>
    </r>
  </si>
  <si>
    <t>Auditoría de Seguimiento a Planes Integrados de Mejoramiento del Proceso de Administración de Cartera - ASA 2017005
Período
01/01/2016 a 30/01/02017</t>
  </si>
  <si>
    <t>ASA 2017005</t>
  </si>
  <si>
    <t>"No. 16 Debilidad en la caracterización del proceso, en los lineamientos que establecen los requisitos de entrada, flujo de información y trazabilidad de los actos administrativos que llegan a cobranzas. AUDITORÍA ARC 2015003-DSI BOGOTÁ Subdirección de Gestión de Recaudo y Cobranzas - Auditoria a la recuperación de la cartera- OCI
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a) Los actos administrativos proferidos por la Dirección Seccional de Aduanas de Bogotá al igual que en el resto del país, no figuran en los aplicativos informáticos de la entidad, lo que genera riesgo subjetivo en su cobro.
b) Los actos administrativos con destino a cobranzas llegan con el sello de ejecutoria como único requisito, lo cual no garantiza su condición de título ejecutivo.
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d)Existen fallas en la comunicación e interacción de los procesos misionales y de apoyo con respecto a las entradas y salidas de los procesos. 
e) Se presenta diversidad de criterio jurídico del término "ejecutoria de actos administrativos tributarios, aduaneros y cambiarios",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
Prueba de Auditoría:
De conformidad con las pruebas de auditoría realizadas para las situaciones anteriores, se evidencia que:  
a) Existen actos administrativos proferidos por la Dirección Seccional de Aduanas de Bogotá, que no han sido remitidos a la Dirección Seccional de Impuestos de Bogotá para su incorporación en los aplicativos de cobranzas.
b) Se evidencian actos administrativos aduaneros frente a los cuales se interpuso recurso, y es allegado a la División de Gestión de Cobranzas únicamente el fallo de dicho recurso, sin el respectivo acto administrativo que constituye el título ejecutivo.
c) De igual forma, se presentan situaciones en las cuales no es allegado ni el fallo del recurso ni el acto administrativo que constituye el título ejecutivo. Evidenciándose fallas de comunicación e interacción de los procesos con respecto a las entradas y salidas de los mismos. Por lo anterior, las situaciones que dieron lugar a la formulación del hallazgo persisten.</t>
  </si>
  <si>
    <t>Ausencia de un sistema informático de la Dian para la gestión de actos administrativos aduaneros y cambiarios  y por falta de lineamientos para el debido control.</t>
  </si>
  <si>
    <t>Realizar al interior de cada uno de los grupos internos de trabajo que conforman la Division de Gestión de Cobranzas (3 Persuasivas, 2 coactivas, 1 Facilidades de pago y 1 Rep. Externa) jornadas de retroalimentación en el proceso de Administración de Cartera, sobre los procedimientos y las orientaciones necesarias para su cumplimiento.</t>
  </si>
  <si>
    <t>Adelantar las actividades establecidos en los memorandos 307 del 10 OCT 2015, 39 del 9 FEB 2016 y 319 de 31 OCT 2017</t>
  </si>
  <si>
    <t>FT-GH-1722
Registro de Asistencia Capacitación Interna</t>
  </si>
  <si>
    <r>
      <rPr>
        <b/>
        <sz val="12"/>
        <rFont val="Arial"/>
        <family val="2"/>
      </rPr>
      <t>DGI</t>
    </r>
    <r>
      <rPr>
        <sz val="12"/>
        <rFont val="Arial"/>
        <family val="2"/>
      </rPr>
      <t xml:space="preserve">
DS - Subproceso Administaciòn de Cartera
Direccion Seccional de Impuestos de Bogota
División de Cobranzas
Grupos Internos de Trabajo
ACTUALIZADO
30112021</t>
    </r>
  </si>
  <si>
    <t>Realizar la migración a SIPAC de todos los expedientes que se encuentren en SISCOBRA en cumplimiento de las actividades establecidos en los memorandos 307 del 10 OCT 2015, 39 del 9 FEB 2016 y 319 de 31 OCT 2017.</t>
  </si>
  <si>
    <t>Aplicativo SIPAC actualizado</t>
  </si>
  <si>
    <r>
      <rPr>
        <b/>
        <sz val="12"/>
        <rFont val="Arial"/>
        <family val="2"/>
      </rPr>
      <t>DGI</t>
    </r>
    <r>
      <rPr>
        <sz val="12"/>
        <rFont val="Arial"/>
        <family val="2"/>
      </rPr>
      <t xml:space="preserve">
NC - Subproceso Administracion de Cartera - Recaudo - Devoluciones
Direccion de Gestion de Impuestos
Subdireccion de Recaudo -  
Coordinacion de Administracion de Aplicativos de Impuestos
DS - Subproceso Administracion de Cartera - Recaudo - Devoluciones
Direcciones Seccionales de Impuestos y Aduanas 
División de Recaudo y Cobranzas 
DS - Subproceso Administracion de Cartera - Recaudo - Devoluciones
Direcciones Seccionales de Impuestos
División de Recaudo y Cobranzas 
División de Cobranzas
REFORMULADO
07112018
30112021</t>
    </r>
  </si>
  <si>
    <t>Implementar una solución informatica sujeta a la implementación del plan de modernización tecnologica de la DIAN.(LEY 1819 DEL 2016), con el fin de contar con la información integrada, actualizada y confiable para el proceso de Administración de Cartera.</t>
  </si>
  <si>
    <r>
      <rPr>
        <b/>
        <sz val="12"/>
        <rFont val="Arial"/>
        <family val="2"/>
      </rPr>
      <t>DGI</t>
    </r>
    <r>
      <rPr>
        <sz val="12"/>
        <rFont val="Arial"/>
        <family val="2"/>
      </rPr>
      <t xml:space="preserve">
NC - Subproceso Innovacion y Tecnologia
Direccion de Gestion e Innovacion y Tecnologia
Subdireccion de Innovacion y proyectos
Subdireccion de Soluciones y desarrollo
REFORMULADO
20052022
09122022</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</si>
  <si>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e Innovacion y Tecnologia
Subdireccion de Innovacion y proyectos
Subdireccion de Soluciones y desarrollo
Subdireccion de Infraestructura Tecnologica y de operaciones
REFORMULADO
20052022
09122022
</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</si>
  <si>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e Innovacion y Tecnologia
Subdireccion de Innovacion y proyectos
Subdireccion de Soluciones y desarrollo
Subdireccion de Infraestructura Tecnologica y de operaciones
REFORMULADO
20052022
09122022</t>
    </r>
  </si>
  <si>
    <t>Auditoría de Seguimiento a Planes Integrados de Mejoramiento del Proceso de Administración de Cartera - ASA 2017005
Período
01/01/2016 a 30/01/02017</t>
  </si>
  <si>
    <t>"Desactualización del aplicativo SISCOBRA ADUANERO. - AUDITORÍA ARC 2015003 - Grandes Contribuyentes
a. Verificado el reporte de los cien (100) actos administrativos más representativos por un valor de $85.974 millones, clasificados en SISCOBRA ADUANERO como debido cobrar, se evidenció que 14 están pendientes de actualizar en Siscobra aduanero."
Prueba de Auditoria:
Verificada la actualización de SISCOBRA Aduanero frente a los actos administrativos aduaneros expedidos por la Dirección Seccional de Aduanas de Bogotá, con fallos de recursos de la Subdirección de Gestión de Recursos Jurídicos, notificados y ejecutoriados, en 21 actos revisados se evidenció que diez (10) actos administrativos no han sido allegados a la Seccional de Grandes Contribuyentes ni se ha informado si están en curso demandas ante el contencioso administrativo, para los NIT 805.000.240 Resolución Sanción No.1024 por valor de$ 84.066.840 de fecha de ejecutoría  15/07/2016, NIT 805.011.074 Liquidaciones Oficiales - de revisión No.521 por valor de $ 2.649.138.000 de fecha de ejecutoria 27/04/2016, NIT 830.017.271 Resolución Sanción No. 259 por valor de $ 154.592.599 de fecha de ejecutoria 24/02/2016, NIT 830.017.271 Resolución Sanción No.408 por valor de $ 136.259.526 de fecha de ejecutoria 04/04/2016, NIT 830.017.271 Resolución Sanción No.498 por valor de $ 88.834.468 de fecha de ejecutoría 18/04/2016, NIT 830.050.346 Liquidaciones Oficiales - De Revisión No.381 por valor de $ 24.374.000 de fecha de ejecutoría 22/03/2016, NIT 830.050.346 Liquidaciones Oficiales - De Revisión No.1049 $ 36.297.000 de fecha de ejecutoría 25/07/2016, NIT 830.050.346 Liquidaciones Oficiales - De Revisión No.1050 por valor de $ 26.541.000 de fecha de ejecutoría 25/07/2016, NIT 860.002.693 Liquidaciones Oficiales - De Revisión No.1437 por valor de $533.140.000 de fecha de ejecutoria 21/09/2016,  NIT 860.020.309Liquidaciones Oficiales – Corrección No.750 Por valor de $ 185.957.000 de fecha de ejecutoría 07/06/2016 y NIT 860.020.309 Liquidaciones Oficiales – corrección No.1235 por valor de $ 153.492.000 de fecha de ejecutoría 22/08/2016, NIT 860.020.309 Liquidaciones Oficiales – Corrección No.1426 por valor de $ 50.988.000 de fecha de ejecutoría 19/09/2016 y NIT 860.515.993 Liquidaciones Oficiales – Corrección No.1090 por valor de $ 304.177.000 de fecha de ejecutoria 27/07/2016, los cuales no han sido allegados a la seccional de Grandes Contribuyentes para la respectiva gestión de cobro.
De igual forma se presentan las siguientes situaciones:
1. Existen obligaciones sin descargar en SISCOBRA: NIT 830118785. No se actualizaron los pagos en SISCOBRA Aduanero, el usuario aduanero canceló la suma de $ 367.594,000. de igual forma, no se afectó el estado de las obligaciones que estaban demandadas.
2. Actos Administrativos demandados frente a los cuales se les declaró la Nulidad y están cargadas las obligaciones: NIT 892400030, Titulo ejecutivo: Resolución Sanción No. 455 del 23/03/2011 por valor de $2.769.000, creada en SISCOBRA el 21/10/2012, y fue declarada su nulidad desde 06/12/2012 por el Juzgado 14 Administrativo de Bogotá, obligación que debe estar en cero y aparece en el libro radicador de Siscobra con deuda de $2.769.000. Por lo anterior, las situaciones que dieron lugar a la formulación del hallazgo persisten.</t>
  </si>
  <si>
    <t>Problemas en los insumos para la conformación del expediente y su inclusión en el aplicativo SISCOBRA ADUANERO.
Falta de una solución informática para la gestión de cobro aduanero y cambiario.</t>
  </si>
  <si>
    <t>Realizar al interior de la División de Gestión de Cobranzas capacitación a todos los funcionarios acerca de la Caracterización del Proceso de Administración de Cartera CP-CA-0014, recalcando los temas de Proveedores y Entradas  y remitir al buzón coordinacioncobranzas@dian.gov.co el formato FT-GH-1722 Registro de Asistencia Capacitación Interna</t>
  </si>
  <si>
    <r>
      <rPr>
        <b/>
        <sz val="12"/>
        <rFont val="Arial"/>
        <family val="2"/>
      </rPr>
      <t>DGI</t>
    </r>
    <r>
      <rPr>
        <sz val="12"/>
        <rFont val="Arial"/>
        <family val="2"/>
      </rPr>
      <t xml:space="preserve">
NC - Subproceso  Administracion de Cartera                                                                            
Dirección Operativa de Grandes Contribuyentes                                             
Subdirección Operativa de Servicio, Recaudo, Cobro y Devoluciones
Coordinación de Cobranzas 
ACTUALIZADO
30112021
REFORMULADO
20052022</t>
    </r>
  </si>
  <si>
    <r>
      <rPr>
        <b/>
        <sz val="10"/>
        <rFont val="Arial"/>
        <family val="2"/>
      </rPr>
      <t>DGI</t>
    </r>
    <r>
      <rPr>
        <sz val="10"/>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e Innovacion y Tecnologia
Subdireccion de Innovacion y proyectos
Subdireccion de Soluciones y desarrollo
Subdireccion de Infraestructura Tecnologica y de operaciones
REFORMULADO
20052022
09122022
</t>
    </r>
  </si>
  <si>
    <t>Auditoría de Seguimiento a Planes Integrados de Mejoramiento del Proceso de Administración de Cartera - ASA 2017005
01/01/2016 a 30/01/02017</t>
  </si>
  <si>
    <t xml:space="preserve">""b. En revisión física de expedientes se encontró que: En el expediente 20143100034 ubicado en coactiva  solo registra aviso de cobro  de fecha abril 14 de 2015, en el expediente 2009210048  falta expedir el acto administrativo que decide sobre el archivo por pago solicitado por la aseguradora acogiéndose al beneficio de ley,  en los expedientes 2012310238 y  20153100017 falta solicitar la copia de la demanda admitida para expedir el acto correspondiente y actualizar el aplicativo SISCOBRA ADUANERO".
Prueba de Auditoría:
Verificada la gestión de cobro de las obligaciones en mora de los contribuyentes en 8 expedientes con NIT 830.035.717, 830.118.785, 892.400.030, 900.088.538, 900.041.323, 830.065.609, 800.142.612 y 800.154.771, se evidenciaron las siguientes situaciones:
1. Expedientes donde la última actuación es el mandamiento de pago, expedido desde septiembre de 2014:  Expediente 830023202 en SIPAC en etapa coactiva, última actuación en SIPAC fue el mandamiento de pago No. 144896 del 04/09/2014
2. El tiempo transcurrido entre la resolución que impone la sanción y el aviso de cobro es de 4 años y entre el Aviso de Cobro y la notificación del Mandamiento de Pago transcurrieron 1 año y 4 meses, notificándose con fecha próxima a prescribir la obligación:  NIT 900088538 Resolución Sanción No. 284 del 21/02/2011, Aviso de Cobro 1-31-244-440-377 de fecha 06/05/2015, Mandamiento de Pago No. 027 de fecha 05/09/2016 Notificado Personalmente 8/09/2016.
3. Actuaciones sin realizar en los aplicativos: NIT 892400030, con Resolución Sanción 455 del 23/03/2011, Declaración de nulidad de la sanción antes indicada desde 6/12/2012, sin actualizar el saldo de la obligación en SISCOBRA Aduanero.
4. Avisos de cobro dirigidos solo a la Aseguradora: NIT 830035717, con Resolución Sanción No. 1561 del 16/12/2013 y Resolución que resuelve recurso No. 348 del 10/04/2014, con dos avisos de cobro desde el 20/02/2015, observándose en el expediente que esta ha sido la única actuación de cobro realizada.
5. Obligaciones sin Mandamiento de Pago:  No se evidencia mandamiento de pago frente a la obligación de ventas 2012 -1, la cual fue confirmada mediante el fallo del recurso, expediente con NIT 800154771. Por lo anterior, las situaciones que dieron lugar a la formulación del hallazgo persisten.
</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</si>
  <si>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e Innovacion y Tecnologia
Subdireccion de Innovacion y proyectos
Subdireccion de Soluciones y desarrollo
REFORMULADO
31102020
ACTUALIZADO
30112021
REFORMULADO
20052022
09122022</t>
    </r>
  </si>
  <si>
    <t xml:space="preserve">"Debilidad en la caracterización del proceso, en los lineamientos que establecen los requisitos de entrada, flujo de información y trazabilidad de los actos administrativos que llegan a cobranzas - AUDITORÍA ARC 2015003-Grandes Contribuyentes- OCI
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a) Los actos administrativos proferidos por la Dirección Seccional de Aduanas de Bogotá al igual que en el resto del país, no figuran en los aplicativos informáticos de la entidad, lo que genera riesgo subjetivo en su cobro.
b) Los actos administrativos con destino a cobranzas llegan con el sello de ejecutoria como único requisito, lo cual no garantiza su condición de título ejecutivo.
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d)Existen fallas en la comunicación e interacción de los procesos misionales y de apoyo con respecto a las entradas y salidas de los procesos. 
e) Se presenta diversidad de criterio jurídico del término "ejecutoria de actos administrativos tributarios, aduaneros y cambiarios",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
Prueba de Auditoria:
Realizadas las pruebas para verificar la inclusión en los Aplicativos de Cobranzas de los Actos Administrativos proferidos por la Dirección Seccional de Aduanas de Bogotá y de los que contienen fallos de recursos por la Subdirección de Gestión de Recursos Jurídicos, se encontró que: 
1. Frente a los Actos Administrativos allegados a la Dirección Seccional de Grandes Contribuyentes, no se informa si frente a ellos se interpuso recurso.
2. No se indica a la Dirección Seccional si el Acto Administrativo fue objeto de demanda.
3. Las Divisiones de Gestión Jurídica no informan sobre el resultado del fallo del recurso interpuesto frente al Acto Administrativo.
4. La Seccional de Grandes Contribuyentes debe realizar las consultas pertinentes para determinar si el Acto administrativo fue demandado.
5. El área de Notificaciones envía todos los Actos Administrativos, se hayan presentado recurso o no contra ellos, lo que origina que en la seccional de Grandes Contribuyentes deba realizarse la trazabilidad para determinar la exigibilidad del título ejecutivo o no.
6. Actos administrativos aduaneros con fallos de recursos expedidos por la Subdirección de Gestión de Recursos Jurídicos, que se encuentran ejecutoriados y no están incluidos en SISCOBRA. (Ver actos mencionados en el hallazgo Desactualización del aplicativo SISCOBRA Aduanero).  Por lo anterior, las situaciones que dieron lugar a la formulación del hallazgo persisten.
</t>
  </si>
  <si>
    <t>Realizar al interior de la División de Gestión de Cobranzas jornadas de retroalimentación en el proceso de Administración de Cartera, sobre los procedimientos y las orientaciones necesarias para su cumplimiento.</t>
  </si>
  <si>
    <r>
      <rPr>
        <b/>
        <sz val="12"/>
        <rFont val="Arial"/>
        <family val="2"/>
      </rPr>
      <t>DGI</t>
    </r>
    <r>
      <rPr>
        <sz val="12"/>
        <rFont val="Arial"/>
        <family val="2"/>
      </rPr>
      <t xml:space="preserve">
NC - Subproceso  Administracion de Cartera.                                                                            
Dirección  Operativa de Grandes Contribuyentes                                             
Subdirección Operativa de Servicio, Recaudo, Cobro y Devoluciones
Coordinación de Cobranzas 
ACTUALIZADO
30112021
</t>
    </r>
  </si>
  <si>
    <t>Realizar al interior de cada uno de los grupos internos de trabajo que conforman la Division de Gestión de Cobranzas jornadas de retroalimentación en el proceso de Administración de Cartera, sobre los procedimientos y las orientaciones necesarias para su cumplimiento. especialmente  aplicación a los lineamientos establecidos por la Coordinación Control Básico de Obligaciones en cuanto a la Captura de actos administrativos en siscobra Aduanero.</t>
  </si>
  <si>
    <r>
      <rPr>
        <b/>
        <sz val="12"/>
        <rFont val="Arial"/>
        <family val="2"/>
      </rPr>
      <t>DGI</t>
    </r>
    <r>
      <rPr>
        <sz val="12"/>
        <rFont val="Arial"/>
        <family val="2"/>
      </rPr>
      <t xml:space="preserve">
NC - Subproceso  Administracion de Cartera.                                                                            
Dirección Operativa de Grandes Contribuyentes
Subdirección Operativa de Servicio, Recaudo, Cobro y Devoluciones
Coordinación de Cobranzas 
ACTUALIZADO
30112021</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</si>
  <si>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e Innovacion y Tecnologia
Subdireccion de Innovacion y proyectos
Subdireccion de Soluciones y desarrollo
REFORMULADO
31102020
20052022
09122022
ACTUALIZADO
30112021</t>
    </r>
  </si>
  <si>
    <t>Evaluación a la Administración de  Riesgos asociados a los procedimientos de Devoluciones y/o Compensaciones y Tráfico Postal y envios urgentes
H7
Periodo 01/01/2016 al 30/09/2016</t>
  </si>
  <si>
    <t xml:space="preserve"> ARC 2016008</t>
  </si>
  <si>
    <t xml:space="preserve">Deficiencia en la gestión de riesgos en el Subproceso de Devoluciones y/o Compensaciones.
En la Dirección Seccional de Impuestos de Medellín, se verificó el Procedimiento de Devoluciones y/o Compensaciones por saldos a favor generados en las declaraciones de impuesto sobre las ventas (IVA), por exportaciones de oro y el Procedimiento de Investigación de Obligaciones Tributarias, Sustanciales y formales  de Fiscalización relacionado con los programas AD y PD de estas devoluciones.
En las verificaciones efectuadas al Procedimiento de Devoluciones y/o Compensaciones, a través de una muestra de 46 expedientes, del período 1 de enero de 2015 al 30 de junio de 2016, se observaron deficiencias en la gestión de riesgos institucionales, las cuales se evidencian en las siguientes situaciones:
a) Limitación en la sustanciación: En 25 expedientes no se está realizando la verificación de los requisitos de fondo de las marcas asignadas por el SIE Devoluciones. 
b) Vencimiento de Términos: En cinco expedientes, identificados en los papeles de trabajo,  se presentó vencimiento de los términos para proferir la Resolución de Devolución y/o Compensación y adicionalmente no se informó al jefe inmediato la materialización del riesgo de vencimiento de términos establecido en la matriz de riesgos del Subproceso de Devoluciones y/o Compensaciones, a través del formato FT-IC- 2097 establecido en el Procedimiento PR-IC-0293 Monitoreo y Mejoramiento de la Gestión de Riesgos. Esta situación tiene una presunta incidencia disciplinaria. 
c) Insuficiencia en los documentos mínimos que conforman los expedientes: No se incluye la impresión de la relación de documentos anexos a la solicitud radicada a través del SIE en 3 expedientes, el certificado de existencia y representación legal en 8 expedientes y la impresión de las declaraciones de IVA que soportan la imputación del saldo a favor en 13 expedientes. 
Criterios: Con lo anterior se incumple con: Las actividades 3 y 4 del procedimiento PR-RE-0124 y numeral 5.5 de la cartilla CA-RE-0038 vigentes al momento de conformación de los expedientes auditados, El Artículo 855 del Estatuto Tributario, Las actividades 1, 3 y 4 del procedimiento PR-IC-0293 "Monitoreo y Mejoramiento de la Gestión de Riesgos” y el  Módulo de Control de Planeación y Gestión, Componente Administración del Riesgo, elemento  Análisis y Valoración del riesgo del MECI 2014. 
</t>
  </si>
  <si>
    <t xml:space="preserve">a) Del análisis de las estadísticas suministradas por la DSI de Medellín, se identificó incremento significativo de las solicitudes de devolución y/o compensación, las cuales son atendidas con los mismos recursos asignados. 
b) Diversos lineamientos y planes de contingencia permanentes implementados desde el nivel central y la seccional, que conducen a levantar las marcas sin verificar y a disminuir los documentos mínimos para la conformación de los expedientes.
c) Alto número de tareas asignadas por el SIE y marcas repetidas para verificar.
d) Falta de oportunidad en la actualización del SIE Devoluciones y de desarrollos informáticos que permitan utilizar el sistema para solicitudes de devolución por otros conceptos.
e) Deficiencia en la aplicación de los controles para evitar el vencimiento de los  términos para proferir la resolución de devolución y/o compensación, y para garantizar que se incluyan los documentos establecidos en el PR-RE-0124.
f) Desatención del Procedimiento PR-IC-0293 Monitoreo y Mejoramiento de la Gestión de Riesgos.
</t>
  </si>
  <si>
    <t>Implementar la solución informática asociada a las funcionalidades del Servicio Informático de Devoluciones que permitirá la gestión de la totalidad de los conceptos de devolución y la captura de resoluciones de devolución y/o compensación proferidas de forma manual que no han afectado el servicio de la obligación financiera, proyecto denominado Módulo SIDEV, antes DECOVI, de los demás conceptos de devolución y Contingencias (Incluye fases de radicación, acto administrativo, notificación y reportes), la cual considera la ejecución de las siguientes etapas:
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t>
  </si>
  <si>
    <t>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t>
  </si>
  <si>
    <t>a.i) Documento FT SI 2007 Especificación funcional detallada Fase I, entregado a la Subdirección de Gestión de Tecnología para que dicha dependencia realice el análisis y diseño.</t>
  </si>
  <si>
    <r>
      <rPr>
        <b/>
        <sz val="12"/>
        <rFont val="Arial"/>
        <family val="2"/>
      </rPr>
      <t>DGI</t>
    </r>
    <r>
      <rPr>
        <sz val="12"/>
        <rFont val="Arial"/>
        <family val="2"/>
      </rPr>
      <t xml:space="preserve">
NC - Subproceso Recaudo - Devoluciones
Dirección de Gestión  de Impuestos
Subdirección de Devoluciones.
ACTUALIZADO
30112021</t>
    </r>
  </si>
  <si>
    <t xml:space="preserve">Desarrollar o adquirir la solución tecnológica </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</si>
  <si>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Subdirección de Infraestructura Tecnológica y de Operaciones
NC - Subproceso Recaudo - Devoluciones
Dirección de Gestión  de Impuestos
Subdirección de Devoluciones
REFORMULADO
20052022
09122022</t>
    </r>
  </si>
  <si>
    <t>b.i.) Adicionar al reporte de Solicitudes Radicadas por Dirección Seccional una columna donde se registre el número de días transcurrido desde la fecha de radicación a la fecha de generación del reporte-</t>
  </si>
  <si>
    <t>b.i) Documento especificación funcional FT SI 2206 Adición columna Días Transcurridos</t>
  </si>
  <si>
    <r>
      <rPr>
        <b/>
        <sz val="12"/>
        <rFont val="Arial"/>
        <family val="2"/>
      </rPr>
      <t>DGI</t>
    </r>
    <r>
      <rPr>
        <sz val="12"/>
        <rFont val="Arial"/>
        <family val="2"/>
      </rPr>
      <t xml:space="preserve">
NC - Proceso Recaudo - Devoluciones
Dirección de Gestión  de Impuestos
Subdirección de Devoluciones
ACTUALIZADO
30112021</t>
    </r>
  </si>
  <si>
    <t>b.ii) Puesta en producción adición columna días transcurridos desde la fecha de radicación a la fecha de generación del reporte</t>
  </si>
  <si>
    <t>b.ii) Reporte en producción</t>
  </si>
  <si>
    <r>
      <rPr>
        <b/>
        <sz val="12"/>
        <rFont val="Arial"/>
        <family val="2"/>
      </rPr>
      <t>DGI</t>
    </r>
    <r>
      <rPr>
        <sz val="12"/>
        <rFont val="Arial"/>
        <family val="2"/>
      </rPr>
      <t xml:space="preserve">
NC - Subproceso de Innovación y Tecnologia
Dirección de Gestión de Innovación y Tecnología
Subdirección de Soluciones y Desarrollo
ACTUALIZADO
30112021
  </t>
    </r>
  </si>
  <si>
    <t xml:space="preserve"> AUDITORÍA CONTROL INTERNO CONTABLE FUNCIÓN RECAUDADORA. - ACC2018-02
Periodo 01/01/2017 al 31/12/2018
H3</t>
  </si>
  <si>
    <t>ACC 2018002</t>
  </si>
  <si>
    <t xml:space="preserve">INADECUADA CONCILIACIÓN DE LA CUENTA FONDOS EN TRÁNSITO:
Revisado las conciliaciones de la cuenta 1120 Fondos en Tránsito, se observa que solo se realiza conciliación entre las consignaciones realizadas por las Entidades Autorizadas paras Recaudar y la Dirección del Tesoro Nacional, sin tener en cuenta los registros contables por cada uno de los recibos de pago que realizan los contribuyentes, incumpliendo los establecido en el numeral 4.1 Controles asociados a las actividades del proceso contable de la Resolución 357 de 2008.
Lo anterior, debido a que no se tiene un inventario mensual de documentos que ingresan por la red bancaria y a los continuos reprocesos de la obligación financiera que producen notas contables automáticas, lo que genera el riesgo de no ser identificadas las partidas conciliatorias mensualmente, afectando la confiabilidad de las cifras reflejadas en esta cuenta.
</t>
  </si>
  <si>
    <t>Debido a que no se tiene un inventario mensual de documentos que ingresan por la red bancaria y a los continuos reprocesos de la obligación financiera que producen notas contables automáticas</t>
  </si>
  <si>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ACTUALIZADO
30112021
REFORMULADO
20052022
09122022</t>
    </r>
  </si>
  <si>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ACTUALIZADO
30112021
REFORMULADO
20052022
09122022</t>
    </r>
  </si>
  <si>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Recaudo - Devoluciones
Dirección de Gestión de Impuestos
Subdirección de Recaudo
Coordinación de Control a Entidades Recaudadoras
NC - Subproceso Función Recaudadora
Dirección de Gestión de Impuestos
Subdirección de Recaudo
Coordinación de Contabilidad de la Función Recaudadora
ACTUALIZADO
30112021
REFORMULADO
20052022
09122022</t>
    </r>
  </si>
  <si>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Recaudo - Devoluciones
Dirección de Gestión de Impuestos
Subdirección de Recaudo
Coordinación de Control a Entidades Recaudadoras
NC - Subproceso Función Recaudadora
Dirección de Gestión de Impuestos
Subdirección de Recaudo
Coordinación de Contabilidad de la Función Recaudadora
ACTUALIZADO
30112021
REFORMULADO
20052022
09122022
</t>
    </r>
  </si>
  <si>
    <t>Auditoría a la Gestión de las Devoluciones y/o Compensaciones ADC2019-007
Periodo
01/01/201/ al 30/06/2019
H2</t>
  </si>
  <si>
    <t>ADC 2019007</t>
  </si>
  <si>
    <t xml:space="preserve">EXPEDIENTES FINALIZADOS SIN CERRAR EN EL SISTEMA DE INFORMACION DEVOLUCIONES.
De una muestra de 70 asuntos radicados en el Sistema de Información Devoluciones del periodo enero de 2018 a junio de 2019, de los cuales 56 terminados por el SI y 14 de manera manual, con actos administrativos de: Inadmisión, Rechazo y Resolución de devolución y/o compensación, a la fecha de la auditoría figuraban en el sistema con estado abierto, como se detalla en el Anexo No. 2.
</t>
  </si>
  <si>
    <t>Insuficiencia en los controles establecidos para garantizar el cierre de los expedientes en el SI Devoluciones,</t>
  </si>
  <si>
    <t>Verificar que las solicitudes de devolución y/o compensación que hayan cumplido con el término correspondiente, se encuentren en estado "CERRADO". De acuerdo a la actividad 35 del procedimiento PR-RE-0124. Se debe verificar desde el año 2010 hasta la fecha.</t>
  </si>
  <si>
    <t>a) Cerrar mediante el módulo de cierre de asuntos de devoluciones los asuntos que cumplen integralmente las siguientes condiciones:
 1) Pasaron a gestión manual, tienen acto administrativo decisorio notificado, se encuentran en estado "ABIERTO"
 2) Se gestionaron totalmente por el Servicio Informático de Devoluciones y su acto administrativo decisorio se envió con planilla manual.</t>
  </si>
  <si>
    <t>Listado consolidado mensual de asuntos identificados con las condiciones de la actividad a) a los cuales se les realizó la acción correctiva de cierre de asuntos mediante el módulo de cierre de asuntos del Servicio Informático de Devoluciones.
Nota: Seccionales que no tengan asuntos con las condiciones descritas, deben enviar constancia en ese sentido.</t>
  </si>
  <si>
    <r>
      <rPr>
        <b/>
        <sz val="12"/>
        <rFont val="Arial"/>
        <family val="2"/>
      </rPr>
      <t>DGI</t>
    </r>
    <r>
      <rPr>
        <sz val="12"/>
        <rFont val="Arial"/>
        <family val="2"/>
      </rPr>
      <t xml:space="preserve">
NC - Subproceso Recaudo-Devoluciones.
Dirección de Gestión de Impuestos.
Subdirección de Devoluciones.
Dirección Operativa de Grandes Contribuyentes
Subdirección de Servicio, Recaudo, Cobro y Devoluciones 
DS - Subproceso Recaudo-Devoluciones.
Dirección Seccional de Impuestos y Aduanas
Dirección Seccional de Impuestos.
División de Recaudo o División de Recaudo y Cobranzas.
ACTUALIZADO
30112021
REFORMULADO
24102022</t>
    </r>
  </si>
  <si>
    <t>b) Identificar asuntos que cumplen integralmente las siguientes condiciones:  i) Se gestionaron totalmente a través del Servicio Informático de Devoluciones ii) Tienen acto administrativo decisorio enviado  con planilla para notificar iii) No tienen registrada la fecha de notificación y/o ejecutoria en el sistema notificar por lo tanto se encuentran en estado "ABIERTO". Listar estos asuntos y asegurarse de que la dependencia competente al interior de la Dirección Seccional realice  el registro de la fecha de notificación y/o ejecutoria en el sistema notificar</t>
  </si>
  <si>
    <t>Listado consolidado mensual de asuntos identificados con las condiciones de la actividad b) a los cuales se les realizó  la acción correctiva de registro de la fecha de notificación y/o ejecutoria en el Sistema Notificar
Nota: Seccionales que no tengan asuntos con las condiciones descritas, deben enviar constancia en ese sentido.</t>
  </si>
  <si>
    <t xml:space="preserve">c) Identificar asuntos de solicitudes de devolución que fueron totalmente gestionadas hasta la planilla de remisión para notificación, pero la persona con el Rol "Firmar acto administrativo devolución" registra código de dependencia diferente a Recaudo, se debe solicitar a la Coordinación de Notificaciones del Nivel Central el cambio de código de dependencia a "Recaudo" a fin de que se cierre automáticamente el asunto en el Servicio Informático de Devoluciones. </t>
  </si>
  <si>
    <t>Listado consolidado mensual de asuntos identificados con las condiciones de la actividad c) a los cuales se les realizó  la acción correctiva de cambio de dependencia a "Recaudo" y después de esta acción el asunto de devoluciones pasó aestado "CERRADO".
Nota: Seccionales que no tengan asuntos con las condiciones descritas, deben enviar constancia en ese sentido.</t>
  </si>
  <si>
    <r>
      <rPr>
        <b/>
        <sz val="12"/>
        <rFont val="Arial"/>
        <family val="2"/>
      </rPr>
      <t>DGI</t>
    </r>
    <r>
      <rPr>
        <sz val="12"/>
        <rFont val="Arial"/>
        <family val="2"/>
      </rPr>
      <t xml:space="preserve">
NC - Subproceso Recaudo-Devoluciones.
Dirección de Gestión de Impuestos.
Subdirección de Devoluciones.
Dirección Operativa de Grandes Contribuyentes
Subdirección de Servicio, Recaudo, Cobro y Devoluciones 
DS - Subproceso Recaudo-Devoluciones.
Dirección Seccional de Impuestos y Aduanas
Dirección Seccional de Impuestos
División de Recaudo o División de Recaudo y Cobranzas.
ACTUALIZADO
30112021
REFORMULADO
24102022</t>
    </r>
  </si>
  <si>
    <t>Realizar seguimiento mensual, generando reporte del libro radicador del aplicativo Notificar, donde se debe verificar que en la columna "Fecha Notificación" y "Fecha de Ejecutoria" se encuentran debidamente diligenciadas una vez se cumpla el término correspondiente.</t>
  </si>
  <si>
    <t xml:space="preserve">Informe consolidado de seguimiento mensual a control de notificación de los actos administrativos decisorios de solicitudes de devolución  </t>
  </si>
  <si>
    <r>
      <rPr>
        <b/>
        <sz val="12"/>
        <rFont val="Arial"/>
        <family val="2"/>
      </rPr>
      <t>DGI</t>
    </r>
    <r>
      <rPr>
        <sz val="12"/>
        <rFont val="Arial"/>
        <family val="2"/>
      </rPr>
      <t xml:space="preserve">
NC - Subproceso Recaudo-Devoluciones.
Dirección de Gestión de Impuestos.
Subdirección de Devoluciones.
Dirección Operativa de Grandes Contribuyentes
Subdirección de Servicio, Recaudo, Cobro y Devoluciones 
DS - Subproceso Recaudo-Devoluciones.
Dirección Seccional de Impuestos y Aduanas
Dirección Seccional de Impuestos 
División de Recaudo o División de Recaudo y Cobranzas.
ACTUALIZADO
30112021
REFORMULADO
24102022</t>
    </r>
  </si>
  <si>
    <t>Realizar auditorías de escritorio para verificar el cierre de los asuntos en el SI de devoluciones del año 2010 hasta la fecha.</t>
  </si>
  <si>
    <t>Realizar auditorías de escritorio para verificar el cierre de los asuntos terminados a través del SIE de Devoluciones, así como también de los asuntos radicados a través del Servicio Informático de  Devoluciones y que fueron terminados en forma manual los cuales deben ser cerrados por el módulo de cierre de asuntos.</t>
  </si>
  <si>
    <t>Auditorías de escritorio a cada una de las Direcciones.</t>
  </si>
  <si>
    <r>
      <rPr>
        <b/>
        <sz val="12"/>
        <rFont val="Arial"/>
        <family val="2"/>
      </rPr>
      <t>DGI</t>
    </r>
    <r>
      <rPr>
        <sz val="12"/>
        <rFont val="Arial"/>
        <family val="2"/>
      </rPr>
      <t xml:space="preserve">
NC - Subproceso Recaudo - Devoluciones  
Dirección de Gestión de Impuestos. 
Subdirección de Devoluciones.
ACTUALIZADO
30112021</t>
    </r>
  </si>
  <si>
    <t>AUDITORIA A LA EFECTIVIDAD DE PROGRAMAS Y ACCIONES DE CONTROL – AEP 2022-003
Periodo: 1/01/2018 - 31/12/2021
H1</t>
  </si>
  <si>
    <t>HALLAZGO No. 1.   Baja efectividad de programas y acciones de control auditados
De la muestra seleccionada y una vez revisados los resultados que arrojaron los análisis preliminares y/o las investigaciones desarrolladas a los seleccionados remitidos a las Direcciones Seccionales de Impuestos de Cali, Aduanas de Cali e Impuestos y Aduanas de Bucaramanga por 4 programas de fiscalización y 4 acciones de control, se observó baja efectividad en: 
1.	Programas y acciones de control tributarios. (Ver tabla No.6  ) 
	Programa de Control a Inexactos Renta no obligados a llevar contabilidad AG 2015, Memorando 104 de 2018.
	Programa de Control a Créditos Fiscales del Impuesto sobre la Renta y CREE AG 2016, Memorando 201 de 2018.
	Acción de control a Contribuyentes con Beneficio de Auditoría Renta AG 2019, Memorando 153 de 2020.
2. Programas y acciones de control aduaneros. (Ver tabla No.11 ):
	Programa Control al pago de los derechos antidumping 2018-2019 - Memorando 185 de 2019.
	Acción de control Lineamientos para dar cumplimiento a los requisitos establecidos en el artículo 3º. “umbrales para fortalecer el sistema de gestión de riesgo y control aduanero” del decreto 2218 de 2017, modificado por el artículo 1º del Decreto 436 de 2018, Memorando 77 de 2020.
	Acción de control Lineamiento para el control al cumplimiento de requisitos y correcta clasificación arancelaria en la importación de llantas, Memorando 38 de 2020.
	Acción de control Lineamiento para la correcta clasificación arancelaria en la importación de llantas, Memorando 140 de 2020.</t>
  </si>
  <si>
    <t>Deficiencias en la  calidad e integridad de la información base para la selección de los casos a investigar y la definición de expectativas de gestión en la planeación 
Insuficiencia en los recursos destinados al desarrollo de los programas y acciones de control 
Falencias en su ejecución</t>
  </si>
  <si>
    <t>Actualizar la cartilla CT-COT-0081 en torno a pautas generales para el tratamiento de la calidad de los datos usados en la formulación de programas y campañas de control, así como actualizar e incorporar en la misma cartilla el contenido relacionado con el "Cálculo del valor estimado de los programas y campañas de control".</t>
  </si>
  <si>
    <t>Cartilla CT-COT-0081 actualizada</t>
  </si>
  <si>
    <t>Cartilla</t>
  </si>
  <si>
    <r>
      <rPr>
        <b/>
        <sz val="12"/>
        <rFont val="Arial"/>
        <family val="2"/>
      </rPr>
      <t xml:space="preserve">DGF
</t>
    </r>
    <r>
      <rPr>
        <sz val="12"/>
        <rFont val="Arial"/>
        <family val="2"/>
      </rPr>
      <t>NC - Subprocesos: Fiscalización y Liquidación
NC - Subproceso Gestión del Riesgo y Programas
Subdirección de Análisis de Riesgo y Programas</t>
    </r>
  </si>
  <si>
    <t>Revisar los indicadores de efectividad de los programas, excluyendo de su base de cálculo los seleccionados que son incorporados a otra investigación en curso.</t>
  </si>
  <si>
    <t>Cartilla CT-COT-0082 actualizada con la revisión de los indicadores de efectividad</t>
  </si>
  <si>
    <r>
      <rPr>
        <b/>
        <sz val="12"/>
        <rFont val="Arial"/>
        <family val="2"/>
      </rPr>
      <t xml:space="preserve">DGF
</t>
    </r>
    <r>
      <rPr>
        <sz val="12"/>
        <rFont val="Arial"/>
        <family val="2"/>
      </rPr>
      <t>NC - Subprocesos: Fiscalización y Liquidación
NC - Subproceso Gestión del Riesgo y Programas
Subdirección de Análisis de Riesgo y Programas
Subdirección de Fiscalización
Subdirección de Cobranzas y Control Extensivo</t>
    </r>
  </si>
  <si>
    <t xml:space="preserve">Establecer lineamientos mediante los cuales se determinen los requisitos mínimos que deberán cumplirse, los cruces de información mínimos que deberán realizarse y las verificaciones básicas que deberán surtirse previa a la remisión del universo de seleccionados de las acciones de control a las Direcciones Seccionales. 
</t>
  </si>
  <si>
    <t xml:space="preserve">Memorando mediante el cual se establezcan los lineamientos que deberán atenderse en la Subdirección de Fiscalización Aduanera, orientados a mejorar la efectividad de los seleccionados a investigar por parte de las Direcciones Seccionales en ejecución de las acciones de control.
 </t>
  </si>
  <si>
    <r>
      <rPr>
        <b/>
        <sz val="12"/>
        <rFont val="Arial"/>
        <family val="2"/>
      </rPr>
      <t>DGF</t>
    </r>
    <r>
      <rPr>
        <sz val="12"/>
        <rFont val="Arial"/>
        <family val="2"/>
      </rPr>
      <t xml:space="preserve">
NC - Subprocesos: Fiscalización y Liquidación
NC - Subproceso Gestión del Riesgo y Programas
Subdirección de Fiscalización Aduanera
</t>
    </r>
  </si>
  <si>
    <t>Actualizar Memorando nro. 0000297 de fecha 31 de octubre de 2016, para implementar los informes semestrales (con fecha de corte 31 de diciembre y 30 de junio) sobre dificultades y experiencias exitosas en la ejecución de los programas y acciones de control, como medio de retroalimentación para la Coordinación de Programas y Campañas de Control y de Pensamiento Estratégico, con el propósito de mejorar la selectividad en futuros programas o acciones de control.</t>
  </si>
  <si>
    <t>Memorando actualizado</t>
  </si>
  <si>
    <r>
      <rPr>
        <b/>
        <sz val="12"/>
        <rFont val="Arial"/>
        <family val="2"/>
      </rPr>
      <t>DGF</t>
    </r>
    <r>
      <rPr>
        <sz val="12"/>
        <rFont val="Arial"/>
        <family val="2"/>
      </rPr>
      <t xml:space="preserve">
NC - Subprocesos: Fiscalización y Liquidación
NC - Subproceso Gestión del Riesgo y Programas
Subdirección de Fiscalización Tributaria.
Coordinación de Pensamiento Estratégico </t>
    </r>
  </si>
  <si>
    <t>Elaborar documento de retroalimentación teniendo en cuenta los informes semestrales remitidos por la Dirección Operativa de Grandes Contribuyentes y las Direcciones Seccionales, donde se plasme las dificultades y experiencias exitosas evidenciadas en los programas y acciones de control remitidas desde la Subdirección de Fiscalización Tributaria.</t>
  </si>
  <si>
    <t>Documento consolidado (15/02/2023, 15/08/2023)</t>
  </si>
  <si>
    <t>AUDITORIA A LA EFECTIVIDAD DE PROGRAMAS Y ACCIONES DE CONTROL – AEP 2022-003
Periodo: 1/01/2018 - 31/12/2021
H2</t>
  </si>
  <si>
    <t xml:space="preserve">2. Deficiencias en la selección de insumos a enviar a las Direcciones Seccionales
Revisada una muestra de 4 programas de fiscalización y 4 acciones de control remitidas por el nivel central a las direcciones seccionales de Impuestos de Cali, Aduanas de Cali e Impuestos y Aduanas de Bucaramanga, en tres de éstos, se observaron depuraciones por razones que pudieron ser identificadas antes de su envío a las direcciones seccionales así: 
1.	Programa Control al pago de los derechos antidumping 2018-2019, Memorando 185 del 25/07/2019
Las seis declaraciones seleccionadas para la DSIA de Bucaramanga se depuran, cuatro de ellas, porque para la mercancía importada no aplica el pago de los derechos antidumping, subpartida 76.08.10.90.00, conforme a lo dispuesto en el parágrafo del artículo 2 de la Resolución 304 de 2013 y la Resolución 176 de 2017, proferidas por el Ministerio de Comercio Industria y Turismo y las dos restantes hacen referencia a la misma operación de comercio exterior, declaración de importación inicial y su corrección voluntaria con pago de derechos antidumping; ésta última con fecha anterior al envío del programa, por lo tanto no procedía en ningún caso apertura de la investigación.
2.	Lineamientos para dar cumplimiento a los requisitos establecidos en el artículo 3º. “Umbrales para fortalecer el sistema de gestión de riesgo y control aduanero del Decreto 2218 de 2017, modificado por el artículo 1º del Decreto 436 de 2018”, Memorando 77 del 30/04/2020. 
Para la DSA de Cali, 46 declaraciones que corresponden al 58% de las seleccionadas se depuraron así: 
•	Para 35 declaraciones de importación correspondientes a la subpartida arancelaria 64.06.10.00.00, se revisaron las fórmulas sobre precios declarados por unidad de medida contenidas en el listado de seleccionados y se estableció, que el cálculo de precio unitario declarado se efectuó en FOB/Unidad, siendo lo correcto en FOB/KG bruto y al hacer el recalculo se determinó que cumplían con el umbral, siendo improcedente la investigación. 
•	Cuatro corresponden a declaraciones sin levante 
•	Tres declaraciones habían tenido aprehensión en el 2019. 
•	Cuatro declaraciones presentaban corrección en la que se ajustó el umbral, previo al Memorando de la acción. 
3.	Programa Control a créditos fiscales del impuesto sobre la Renta y CREE AG 2016, Memorando 201 del 10/07/2018. 
Para la DSI de Cali de un total de 30 seleccionados se depuran 15, que corresponden al 50%, por tener investigación en curso por el mismo concepto y período o que ya habían sido investigados en otro programa previo al envío del Memorando. Caso semejante se observó en la DSIA de Bucaramanga donde se depuraron 10 seleccionados de un total de 25, que corresponden al 40%. </t>
  </si>
  <si>
    <t>Los registros de información que reposan en la entidad no son suficientes para asegurar la coherencia de los datos base para la selección
Deficiencias en los controles que debe ejercer la primera línea de defensa, que aseguren la calidad de los insumos remitidos para investigación a las direcciones seccionales</t>
  </si>
  <si>
    <t>OJO no modificar</t>
  </si>
  <si>
    <t>Definir un calendario de control para el año 2023 que atienda los flujos de información en la DIAN y donde los controles se realicen en un horizonte temporal cercano a los períodos o años gravables a ser fiscalizados, sujetos a la disponibilidad de la información.</t>
  </si>
  <si>
    <t>Carta de navegación con el listado de programas y campañas a desarrollar en el año 2023</t>
  </si>
  <si>
    <t>Listado</t>
  </si>
  <si>
    <r>
      <rPr>
        <b/>
        <sz val="12"/>
        <rFont val="Arial"/>
        <family val="2"/>
      </rPr>
      <t>DGF</t>
    </r>
    <r>
      <rPr>
        <sz val="12"/>
        <rFont val="Arial"/>
        <family val="2"/>
      </rPr>
      <t xml:space="preserve">
NC - Subprocesos: Fiscalización y Liquidación
NC - Subproceso Gestión del Riesgo y Programas
Subdirección de Análisis de Riesgo y Programas
Subdirección  de Fiscalización
Subdirección de Cobranzas y Control Extensivo
Comité Técnico de Programas y Campañas de Control</t>
    </r>
  </si>
  <si>
    <t>Establecer lineamientos mediante los cuales se establezcan los requisitos mínimos que deberán cumplirse, los cruces de información mínimos que deberán realizarse y las verificaciones básicas que deberán surtirse para la generación del universo de seleccionados de las acciones de control.</t>
  </si>
  <si>
    <t>Memorando mediante el cual se establezcan los lineamientos que deberán atenderse en la Subdirección de Fiscalización Aduanera, orientados a mejorar la efectividad de los seleccionados a investigar por parte de las Direcciones Seccionales en ejecución de las acciones de control.</t>
  </si>
  <si>
    <t xml:space="preserve">Verificar el cumplimiento de los lineamientos mediante los cuales se determinen los requisitos mínimos que deberán cumplirse, los cruces de información mínimos que deberán realizarse y las verificaciones básicas que deberán surtirse previa a la remisión del universo de seleccionados de las acciones de control a las Direcciones Seccionales. </t>
  </si>
  <si>
    <t>Correo electrónico en el cual se aprueben los criterios de selección, cruces de información y verificaciones aplicados para la generación del universo de seleccionados de las acciones de control</t>
  </si>
  <si>
    <t>Correo electrónico</t>
  </si>
  <si>
    <t>Plantear la necesidad de fortalecer los sistemas de información que apoyan la generación de insumos para la estructuración de Programas y acciones de Control en el marco del proyecto de modernización de la entidad.</t>
  </si>
  <si>
    <t>Oficio mediante el cual se exponga la necesidad del fortalecimiento de los sistemas de información en el marco de la modernización de la entidad.</t>
  </si>
  <si>
    <t>Oficio</t>
  </si>
  <si>
    <t>Actualizar el instructivo IN - COT- 230 en lo relacionado con las definiciones de depuración de las cargas de servicio.</t>
  </si>
  <si>
    <t>Instructivo IN - COT - 230 actualizado</t>
  </si>
  <si>
    <t>Instructivo</t>
  </si>
  <si>
    <r>
      <rPr>
        <b/>
        <sz val="12"/>
        <rFont val="Arial"/>
        <family val="2"/>
      </rPr>
      <t>DGF</t>
    </r>
    <r>
      <rPr>
        <sz val="12"/>
        <rFont val="Arial"/>
        <family val="2"/>
      </rPr>
      <t xml:space="preserve">
NC - Subprocesos: Fiscalización y Liquidación
NC - Subproceso Gestión del Riesgo y Programas
Subdirección de Fiscalización Tributaria
</t>
    </r>
  </si>
  <si>
    <t>AUDITORIA A LA EFECTIVIDAD DE PROGRAMAS Y ACCIONES DE CONTROL – AEP 2022-003
Periodo: 1/01/2018 - 31/12/2021
H3</t>
  </si>
  <si>
    <t>3. Inconsistencias en la información reportada sobre programas y acciones de control
Revisados los reportes suministrados por la Dirección de Gestión de Fiscalización (Subdirecciones de Fiscalización Tributaria y de Fiscalización Aduanera) y la Dirección de Gestión Estratégica y de Analítica (Subdirección de Análisis de Riesgo y Programas), relacionados con programas y acciones de control generados y ejecutados entre el 1 de enero de 2018 y el 31 de diciembre de 2021, se evidenció inconsistencia en las cifras y falta de completitud de la información, así:
1.	Frente a la Matriz de Seguimiento del Comité Técnico de Programas y Campañas de Control-CTPCC, suministrada por la Dirección de Gestión Estratégica y de Analítica, con corte a 31 de diciembre de 2021 y la entregada por la Dirección de Gestión de Fiscalización en relación con el control aduanero, se observaron diferencias en el número de programas y seleccionados para la vigencia 2019. Con relación a la entregada sobre el control tributario, se observaron diferencias en el número de seleccionados de las vigencias 2018, 2020 y 2021, y el valor de la gestión en todas las vigencias. Anexo 1
2.	La Matriz de Seguimiento del CTPCC, con corte a 31 de diciembre de 2021, presenta falta de completitud en los registros tanto en la matriz consolidada como en la detallada por subdirección y frente a lo consignado se observan diferencias entre la información consolidada y la desagregada de la Subdirección de Fiscalización Aduanera, en el número de seleccionados en todas las vigencias, en igual sentido, entre la  consolidada y la desagregada de la Subdirección de Fiscalización Tributaria, en el número  de seleccionados para las vigencias 2018 y 2020 y el valor de la gestión para la vigencia 2018. Anexo 2
3. En la respuesta a la solicitud de información No. 4, mediante oficio virtual No. 100211169-0243 de fecha 04/04/2022, la Subdirección de Fiscalización Tributaria remite dos archivos, en el primero, que contiene el consolidado de programas 2018, indicaron un total de 8.714 seleccionados, en tanto que en el segundo reportan a nivel desagregado un total de 8.791 seleccionados, presentando una diferencia de 77.
4. En la respuesta a la solicitud de información No. 1, mediante oficio virtual 100202211 – 0174 del 23/03/2022, por la Subdirección de Fiscalización Aduanera se presenta diferencia en el número de seleccionados en la vigencia 2019, reportando 244 en el consolidado de programas y acciones y 444 en el desagregado que entregan por direcciones seccionales.
5. En la respuesta a la solicitud de información No. 1, mediante oficio virtual sin número del 28/03/2022, por la Subdirección de Fiscalización Tributaria, se presenta diferencia total de 20.538 seleccionados por las vigencias 2019, 2020 y 2021, entre el reporte consolidado de programas y el desagregado que entregan por direcciones seccionales. Anexo 3
6. El reporte de actuaciones entregado por la Dirección de Gestión de Fiscalización - Subdirección de Fiscalización Tributaria y el generado por la Dirección Seccional de Impuestos y Aduanas de Bucaramanga, relacionado con la Acción de Control a Contribuyentes Beneficio de Auditoria Renta Año 2019, Memorando 153 del 27/08/2020, presentan diferencias en cuanto a los resultados de la gestión. Anexo 4
7. Para la vigencia 2021, en la Matriz de Seguimiento del CTPCC, con corte 31/12/2021, se presenta error en la clasificación de la obligación del programa "2021-38 - Programas de Control de Servicios Intercompañía AG2019", identificándolo como Aduanero cuando lo correcto es Internacional.
8. El “Informe Consolidado de Seguimiento y Evaluación de Programas y Campañas de Control” con corte a 31 de diciembre de 2021, entregado por la Dirección de Gestión Estratégica y de Analítica con oficio sin número del 15/06/2022 y la Matriz de Seguimiento del CTPCC allegada por la misma Dirección, no reflejan la totalidad del valor de la gestión obtenida para la vigencia 2021, en relación con los programas tributarios ejecutados. La explicación consignada en el informe es:
“La mayoría de los programas remitidos durante el año 2021, se trabajan en una primera etapa mediante una acción persuasiva, razón por la cual la mayoría de los casos enviados se encuentran en etapa preliminar.
En el mismo informe, dentro del inventario de seleccionados de los programas aduaneros, no se presenta información del Programa Control al pago de derechos antidumping 2018-2019 - memorando 185 de 2019, que a diciembre de 2020 tenía 123 seleccionados en curso, 30 de los cuales seguían en tal situación a diciembre de 2021, según reporte de la Subdirección correspondiente.</t>
  </si>
  <si>
    <t xml:space="preserve">Deficiencias en los controles que aseguren la coherencia de los datos y la divulgación de los resultados </t>
  </si>
  <si>
    <t>Modificar el Formato FT-COT-2447 "Matriz de seguimiento del Comité Técnico de Programas y Campañas de Control - CTPCC", definiendo su alcance como formato de formulación de los programas y campañas de control, pero no como repositorio de  datos de gestión de fiscalización. Se propone que el contenido de la matriz FT-COT-2447 se armonice de acuerdo con las competencias que tiene cada área.</t>
  </si>
  <si>
    <t>Formato FT-COT-2447 actualizado</t>
  </si>
  <si>
    <r>
      <rPr>
        <b/>
        <sz val="12"/>
        <rFont val="Arial"/>
        <family val="2"/>
      </rPr>
      <t>DGF</t>
    </r>
    <r>
      <rPr>
        <sz val="12"/>
        <rFont val="Arial"/>
        <family val="2"/>
      </rPr>
      <t xml:space="preserve">
NC - Subprocesos: Fiscalización y Liquidación
NC - Subproceso Gestión del Riesgo y Programas
Subdirección de Análisis de Riesgo y Programas</t>
    </r>
  </si>
  <si>
    <t>Adoptar, ajustar o actualizar en cada subdirección de fiscalización un "Formato de seguimiento a la ejecución de los programas de control", en el que se reflejen los datos de la gestión obtenida en fiscalización como resultado de la ejecución de los programas."</t>
  </si>
  <si>
    <r>
      <rPr>
        <b/>
        <sz val="12"/>
        <rFont val="Arial"/>
        <family val="2"/>
      </rPr>
      <t>DGF</t>
    </r>
    <r>
      <rPr>
        <sz val="12"/>
        <rFont val="Arial"/>
        <family val="2"/>
      </rPr>
      <t xml:space="preserve">
NC - Subprocesos: Fiscalización y Liquidación
NC - Subproceso Gestión del Riesgo y Programas
Subdirección  de Fiscalización Tributaria
Subdirección  de Fiscalización Aduanera
Subdirección  de Fiscalización  Cambiaria e Internacional</t>
    </r>
  </si>
  <si>
    <t>Revisar y actualizar la Cartilla CT-COT-0082 "Elaboración de los informes de seguimiento y evaluación de los programas y campañas de control", de tal manera que estos sean la fuente de datos oficiales sobre los agregados de los resultados de ejecución de programas y campañas de control.</t>
  </si>
  <si>
    <t>Cartilla CT-COT-0082 actualizada</t>
  </si>
  <si>
    <r>
      <rPr>
        <b/>
        <sz val="12"/>
        <rFont val="Arial"/>
        <family val="2"/>
      </rPr>
      <t>DGF</t>
    </r>
    <r>
      <rPr>
        <sz val="12"/>
        <rFont val="Arial"/>
        <family val="2"/>
      </rPr>
      <t xml:space="preserve">
NC - Subprocesos: Fiscalización y Liquidación
NC - Subproceso Gestión del Riesgo y Programas
Subdirección de Análisis de Riesgo y Programas
Subdirección  de Fiscalización Tributaria
Subdirección  de Fiscalización Aduanera
Subdirección  de Fiscalización  Cambiaria e Internacional
Subdirección de Cobranzas y Control Extensivo</t>
    </r>
  </si>
  <si>
    <t>Incluir en el procedimiento PR-COT-0246 la siguiente actividad: "Realizar reuniones de trabajo entre la Subdirección de Análisis de Riesgo y Programas / Coordinación de Programas y Campañas de Control, la Subdirección de Cobranzas y Control Extensivo y las subdirecciones de fiscalización, para conciliar las cifras y/o conclusiones presentadas en los informes semestrales de seguimiento y evaluación de programas y campañas de control"</t>
  </si>
  <si>
    <t>Procedimiento PR-COT-0246 actualizado</t>
  </si>
  <si>
    <t>Actualizar el Memorando 52 del 3 de marzo de 2022, con el objeto de asegurar que los informes de ejecución de los programas y acciones de control presentados por las direcciones seccionales contenga la información requerida para asegurar la coherencia de los datos y la divulgación de los resultados de los programas y acciones de control.</t>
  </si>
  <si>
    <t xml:space="preserve">Memorando mediante el cual se modifica el Memorando 52 del 3 de marzo de 2022.
</t>
  </si>
  <si>
    <r>
      <rPr>
        <b/>
        <sz val="12"/>
        <rFont val="Arial"/>
        <family val="2"/>
      </rPr>
      <t>DGF</t>
    </r>
    <r>
      <rPr>
        <sz val="12"/>
        <rFont val="Arial"/>
        <family val="2"/>
      </rPr>
      <t xml:space="preserve">
NC - Subprocesos: Fiscalización y Liquidación
NC - Subproceso Gestión del Riesgo y Programas
Subdirección de Fiscalización Aduanera.
</t>
    </r>
  </si>
  <si>
    <t>Definir el responsable y las actividades a desarrollar para el registro de la información en el control establecido.</t>
  </si>
  <si>
    <t>Oficio Interno Subdirección de Fiscalización Aduanera definiendo responsable.</t>
  </si>
  <si>
    <t>Actualizar la Matriz de Seguimiento del CTPCC con corte a 30 de junio de 2022.</t>
  </si>
  <si>
    <t>Hoja4_Gestión_SGFA del documento FT-IC-2447-Matriz_de_Seguimiento_CTPCC_Corte_30_Junio_2022 actualizada</t>
  </si>
  <si>
    <t>Hoja4_Gestión</t>
  </si>
  <si>
    <t>Implementar en el SI Integra los desarrollos solicitados mediante Formato 2206 presentado y socializado con el área de tecnología en el mes de diciembre de 2020, en relación con: 
* Módulo fiscalización extensiva
* Módulo insumos</t>
  </si>
  <si>
    <t>Desarrollos implementados en producción</t>
  </si>
  <si>
    <r>
      <rPr>
        <b/>
        <sz val="12"/>
        <rFont val="Arial"/>
        <family val="2"/>
      </rPr>
      <t>DGF</t>
    </r>
    <r>
      <rPr>
        <sz val="12"/>
        <rFont val="Arial"/>
        <family val="2"/>
      </rPr>
      <t xml:space="preserve">
NC - Subprocesos: Fiscalización y Liquidación
NC - Subproceso Gestión del Riesgo y Programas
Subdirección de Fiscalización Tributaria
Subdirección de Soluciones y Desarrollo </t>
    </r>
  </si>
  <si>
    <t>Revisar y actualizar el Memorando No. 0233 del 28-07-17 por el cual se adopta, al interior de la Subdirección de Fiscalización Tributaria, la Matriz de Seguimiento a los Programas y Acciones de Control, definiendo los casos que se controlarán con ella, las fuentes de información, los responsables de su actualización y la periodicidad con que se realizará.</t>
  </si>
  <si>
    <t>Memorando de Matriz de Seguimiento firmado</t>
  </si>
  <si>
    <r>
      <rPr>
        <b/>
        <sz val="12"/>
        <rFont val="Arial"/>
        <family val="2"/>
      </rPr>
      <t>DGF</t>
    </r>
    <r>
      <rPr>
        <sz val="12"/>
        <rFont val="Arial"/>
        <family val="2"/>
      </rPr>
      <t xml:space="preserve">
NC - Subprocesos: Fiscalización y Liquidación
NC - Subproceso Gestión del Riesgo y Programas
Coordinación de Supervisión Control y Seguimiento de Fiscalización Tributaria
</t>
    </r>
  </si>
  <si>
    <t>AUDITORIA A LA EFECTIVIDAD DE PROGRAMAS Y ACCIONES DE CONTROL – AEP 2022-003
Periodo: 1/01/2018 - 31/12/2021
H4</t>
  </si>
  <si>
    <t>4. Incumplimiento de los lineamientos establecidos en el Memorando 201 de 2018 
Se observó incumplimiento del literal a) del capítulo Plan de Auditoría del lineamiento referido a la revisión del software que utiliza el contribuyente, por cuanto, esta validación no fue considerada en los planes de auditoría ni se observa conclusión al respecto en los informes finales de visita - FT 1839, en los expedientes de la DSI de Cali:  FS 2016 201XXX4, FS 2016 201XXX7, FS 2016 201XXX1, FS 2016 201XXX2 y FS 2016 201XXX5.</t>
  </si>
  <si>
    <t xml:space="preserve">Deficiencias en el control que debe ser ejercido por los responsables en la ejecución de las investigaciones en la primera línea de defensa </t>
  </si>
  <si>
    <t xml:space="preserve">Revisar y actualizar, de ser necesario, el  Memorando 000466 del 26 de noviembre de 2012 "Solicitud de verificación normas sobre derechos de autor" </t>
  </si>
  <si>
    <t>Documento de revisión o memorando actualizado</t>
  </si>
  <si>
    <t>Documento o memorando</t>
  </si>
  <si>
    <r>
      <rPr>
        <b/>
        <sz val="12"/>
        <rFont val="Arial"/>
        <family val="2"/>
      </rPr>
      <t>DGF</t>
    </r>
    <r>
      <rPr>
        <sz val="12"/>
        <rFont val="Arial"/>
        <family val="2"/>
      </rPr>
      <t xml:space="preserve">
NC - Subproceso: Fiscalización y Liquidación
Coordinación de Sistemas de Información y Procedimiento de Fiscalización
Coordinación de Pensamiento Estratégico de Fiscalización Tributaria
Coordinación de Supervisión, Control y Seguimiento de Fiscalización Tributaria</t>
    </r>
  </si>
  <si>
    <t>Realizar una capacitación a nivel nacional, a los servidores públicos de la Subdirección Operativa de Fiscalización y Liquidación ,  Divisiones de Fiscalización y Liquidación Intensiva y Extensiva y Divisiones de Fiscalización Tributaria, Aduanera y Cambiaria .en relación con la vigencia del Memorando 000466 del 26 de noviembre de 2012 "Solicitud de verificación normas sobre derechos de autor" y de la Ley que regula la materia, para ser aplicados cuando se den las situaciones señaladas en las mencionadas normas.</t>
  </si>
  <si>
    <t>Planillas de asistencia y material de exposición sobre el tema</t>
  </si>
  <si>
    <t>Planillas de asistencia
Material exposición</t>
  </si>
  <si>
    <r>
      <rPr>
        <b/>
        <sz val="12"/>
        <rFont val="Arial"/>
        <family val="2"/>
      </rPr>
      <t xml:space="preserve">DGF
</t>
    </r>
    <r>
      <rPr>
        <sz val="12"/>
        <rFont val="Arial"/>
        <family val="2"/>
      </rPr>
      <t>NC - Subproceso: Fiscalización y Liquidación
Coordinación de Sistemas de Información y Procedimiento de Fiscalización</t>
    </r>
  </si>
  <si>
    <t>AUDITORIA A LA EFECTIVIDAD DE PROGRAMAS Y ACCIONES DE CONTROL – AEP 2022-003
Periodo: 1/01/2018 - 31/12/2021
H5</t>
  </si>
  <si>
    <t>5. Inactividad procesal en expedientes  
Sobre una muestra de 5 expedientes en la DSIA de Bucaramanga y 11 en la DSI de Cali, que corresponden a la Acción de Control a Contribuyentes con Beneficio de Auditoría en Renta AG 2019, se observó falta de gestión, atendiendo a los términos establecidos en el cronograma, dando lugar a inactividad procesal, así: 
1.     Por más de 10 meses, a partir del emplazamiento para corregir o la respuesta al mismo, en los siguientes expedientes: 
DSIA Bucaramanga: BF201920201XXX5, BF201920201XXX8, BF201920201XXX4 y BF201920201XXX8.  
DSI Cali: BF 20192021XXX7, BF 2019 2021XXX5, BF 2019 2020 1XXX3, BF 2019 2020 XXX6, BF 2019 2021XXX8, BF 2019 2020 1XXX7, BF 2019 2020XXX5 y BF 2019 2021XXX0.  
2.   Investigaciones con informes finales de fecha 16/12/2020 y 26/12/2020, en los que se concluye que no había mérito para continuar la investigación, con autos de archivo proferidos en mayo y junio de 2022 respectivamente, con ocasión de la visita de auditoría. Expedientes BF 2019 20201XXX5 y BF 201920201XXX6 respectivamente.</t>
  </si>
  <si>
    <t>Insuficiencia en el autocontrol y  en la implementación de mecanismos de control por parte de la primera línea de defensa</t>
  </si>
  <si>
    <t>Inventariar las cargas de servicio con inactividad de mas de seis meses y ajustar los planes de auditoría, estableciendo las posibles pruebas para definir la investigación y estableciendo un cronograma de evacuación de estos casos.</t>
  </si>
  <si>
    <t>Relación de los expedientes con  las pruebas a decretar y el tiempo en que se terminará la investigación.</t>
  </si>
  <si>
    <t>Relación de expedientes</t>
  </si>
  <si>
    <r>
      <rPr>
        <b/>
        <sz val="12"/>
        <rFont val="Arial"/>
        <family val="2"/>
      </rPr>
      <t>DGF</t>
    </r>
    <r>
      <rPr>
        <sz val="12"/>
        <rFont val="Arial"/>
        <family val="2"/>
      </rPr>
      <t xml:space="preserve">
DS - Subproceso: Fiscalización y Liquidación
Dirección Seccional de  Impuestos Cali
Dirección Seccional de Impuestos y Aduanas de  Bucaramanga
División de fiscalización y Liquidación </t>
    </r>
  </si>
  <si>
    <t>Realizar seguimiento a los cronogramas de evacuación establecidos por las direcciones seccionales de Cali y Bucaramanga.</t>
  </si>
  <si>
    <t>Informe de cumplimiento de los cronogramas de evacuación por parte de las direcciones Seccionales.</t>
  </si>
  <si>
    <t>Informe de cumplimiento</t>
  </si>
  <si>
    <r>
      <rPr>
        <b/>
        <sz val="12"/>
        <rFont val="Arial"/>
        <family val="2"/>
      </rPr>
      <t xml:space="preserve">DGF
</t>
    </r>
    <r>
      <rPr>
        <sz val="12"/>
        <rFont val="Arial"/>
        <family val="2"/>
      </rPr>
      <t xml:space="preserve">NC - Subproceso: Fiscalización y Liquidación
Subdirección de Fiscalización Tributaria
Coordinación de Supervisión, Control y Seguimiento de Fiscalización Tributaria
DS - Subproceso: Fiscalización y Liquidación
Dirección Seccional de  Impuestos Cali
Dirección Seccional de Impuestos y Aduanas de  Bucaramanga
División de fiscalización y Liquidación 
</t>
    </r>
  </si>
  <si>
    <t>AUDITORIA A LA EFECTIVIDAD DE PROGRAMAS Y ACCIONES DE CONTROL – AEP 2022-003
Periodo: 1/01/2018 - 31/12/2021
H6</t>
  </si>
  <si>
    <t xml:space="preserve">6. Autos de Inspección Tributaria sin Actas de cierre
Sobre una muestra de 38 investigaciones tributarias en la DSIA de Bucaramanga y 35 en la DSI de Cali, se evidenció que no se realizaron las actas de cierre de las inspecciones tributarias decretadas, donde se debía reflejar la realidad de lo ocurrido en el desarrollo de las mismas y su fecha de cierre, en los expedientes relacionados a continuación: 
DSIA de Bucaramanga: FS2016201XXX9, FS2016201XXX6 y I12015201XXX8. 
DSI de Cali: FS 2016 201XXX9, FS 2016 201XXX3, I1 2015 201XXX6, I1 2015 201XXX7, I1 2015 201XXX5, I1 2015 201XXX6 y I1 2015 201XXX3. </t>
  </si>
  <si>
    <t>Deficiencia en el control que debe ser ejercido por los jefes del nivel operativo, que representan la primera línea de defensa del Sistema de Control Interno de las direcciones seccionales, en cuanto a la supervisión y monitoreo de los documentos contentivos del expediente y el autocontrol en la conformación y piezas procesales de la investigación por parte de cada uno de los funcionarios</t>
  </si>
  <si>
    <t>Identificar y listar los expedientes con inspección tributaria decretada a partir del 1 de enero y hasta el 31 de diciembre de 2022</t>
  </si>
  <si>
    <t>Listado de expedientes</t>
  </si>
  <si>
    <t>Realizar control con base en el listado anterior, para verificar que se hayan proferido las respectivas actas de cierre de la inspección tributaria</t>
  </si>
  <si>
    <t>Listado trimestral actualizado suscrito por el responsable</t>
  </si>
  <si>
    <t>Listado trimestral</t>
  </si>
  <si>
    <r>
      <rPr>
        <b/>
        <sz val="12"/>
        <rFont val="Arial"/>
        <family val="2"/>
      </rPr>
      <t xml:space="preserve">DGF
</t>
    </r>
    <r>
      <rPr>
        <sz val="12"/>
        <rFont val="Arial"/>
        <family val="2"/>
      </rPr>
      <t>NC - Subproceso: Fiscalización y Liquidación  
Coordinación de Sistemas de Información y Procedimiento de Fiscalización Tributaria</t>
    </r>
    <r>
      <rPr>
        <b/>
        <sz val="12"/>
        <rFont val="Arial"/>
        <family val="2"/>
      </rPr>
      <t xml:space="preserve">
</t>
    </r>
    <r>
      <rPr>
        <sz val="12"/>
        <rFont val="Arial"/>
        <family val="2"/>
      </rPr>
      <t xml:space="preserve">DS - Subproceso: Fiscalización y Liquidación
Dirección Seccional de  Impuestos Cali
Dirección Seccional de Impuestos y Aduanas de  Bucaramanga
División de fiscalización y Liquidación </t>
    </r>
  </si>
  <si>
    <t>AUDITORIA A LA EFECTIVIDAD DE PROGRAMAS Y ACCIONES DE CONTROL – AEP 2022-003
Periodo: 1/01/2018 - 31/12/2021
H7</t>
  </si>
  <si>
    <t>7. Investigación adelantada con inconsistencias. (D)
Verificado el expediente BF 2019 2020 1XXX8, se observó que el Grupo Interno de Trabajo Unidad de Reacción Inmediata e Inteligencia Tributaria – URIIT, en su análisis inicial concluyó que para la declaración objeto de revisión, renta año gravable 2019, no había lugar al beneficio de auditoría por no haberse liquidado el anticipo de impuesto sobre la renta, desconociendo que en aplicación del Decreto 766 del 29/05/2020, el valor a registrar en la casilla 96 (Anticipo renta para el año gravable siguiente) era cero.
En reunión del nivel directivo del 5/11/2020 se aprueba realizar la investigación, asignándose y aperturándose el 19/11/2020, pero conforme a los soportes que obran en el expediente,  en la verificación que realiza el auditor, quien tiene en cuenta lo previsto en el Decreto 766 de 2020, concluye que se cumplían los  requisitos para el beneficio de auditoría de seis meses, por lo que la declaración adquiere firmeza el 05/12/2020, documentándolo en el plan de auditoría con fecha 26/02/2021, momento en el cual señala que ya no era procedente realizar la actuación administrativa  que permitiera su revisión.
A la fecha de la visita de auditoría no se ha proferido el auto de archivo correspondiente y según se consigna en el informe final Formato 1839, con fecha de elaboración del 18 de marzo de 2021, el seleccionado fue "depurado" por “Improductividad de la acción de fiscalización en razón a la gestión del área” según consta en el acta de reunión del nivel directivo N° 21 del 16 de marzo de 2021, situación que contraviene lo previsto en el procedimiento.</t>
  </si>
  <si>
    <t>Desconocimiento de la norma específica aplicable para el cálculo del anticipo que debía liquidar el contribuyente
Falta de celeridad en el desarrollo de la investigación
Insuficiente seguimiento por parte de la primera línea de defensa</t>
  </si>
  <si>
    <t>Realizar el control en las visitas o ejercicios de seguimiento de que trata el procedimiento PR-CI-0339 " Autoevaluación al Control de la Gestión" la revisión puntual del control de términos.</t>
  </si>
  <si>
    <t>Informe consolidado de visitas de supervisión y control realizadas, en las que se haya realizado esta verificación</t>
  </si>
  <si>
    <r>
      <rPr>
        <b/>
        <sz val="12"/>
        <rFont val="Arial"/>
        <family val="2"/>
      </rPr>
      <t>DGF</t>
    </r>
    <r>
      <rPr>
        <sz val="12"/>
        <rFont val="Arial"/>
        <family val="2"/>
      </rPr>
      <t xml:space="preserve">
NC - Subproceso: Fiscalización y Liquidación  
Coordinación de Sistemas de Información y Procedimiento de Fiscalización Tributaria</t>
    </r>
  </si>
  <si>
    <t>SEMESTRE RETIRO/
REFORMULACIÓN</t>
  </si>
  <si>
    <t>No.</t>
  </si>
  <si>
    <t>Auditoría Integral TI1 (Servicios Tecnológicos, Gobierno de TI)" ATI2016005
H3
Periodo 01/01/2015 al 31/05/2016</t>
  </si>
  <si>
    <t>ATI 2016005</t>
  </si>
  <si>
    <t>Hallazgo 3. Inadecuada definición, diseño y aplicación de controles de la gestión de calidad y seguridad de los servicios tecnológicos.
Verificadas las herramientas (ArcSight, Imperva, Agentes Oracle, Logs CheckPoint, Macafee web Gateway, Ativirus Symantec, Orión), con que cuenta la entidad, las cuales permiten el registro y correlación de eventos que ocurren tanto en un elemento de hardware como de software del sistema, se observó que no se realiza el análisis de los logs generados a través de las herramientas existentes, los cuales se constituye en un mecanismo de control para el monitoreo y seguimiento de los servicios tecnológicos y bases de datos de la entidad, con el fin de garantizar la calidad y seguridad del mismos.
De otro lado, analizando las funciones de Gobierno TI, se identificó que tanto la política, como el procedimiento para esta gestión, son de competencia de Dirección de Gestión Organizacional (numeral 5º del artículo 15 del Decreto 4048 de 2008) y de la Subdirección de Gestión de Tecnología (numerales 1, 4 y 7 del artículo 18 del Decreto 4048 y artículo 3º de la Resolución No. 053 de 2012).
Entendiéndose que la gestión de logs que registran los eventos en las herramientas existentes, deberían contemplar entre otras actividades, la definición de reglas, definición de información que se debe registrar, configuración,  periodicidad, análisis, almacenamiento y depuración de logs, de acuerdo con la política establecida.
Adicionalmente, los Servicios Informáticos Electrónicos - SIE´s,  cuentan con tablas de auditorías, a las cuales no se les realiza seguimiento y análisis de los resultados a los logs generados, y no se han definido alcances y responsabilidades, tanto del área funcional dueña de los SIE´s como del área técnica, para la gestión y análisis de los resultados.
Lo anterior contraviniendo las siguientes normas:
• Principios de Economía y Eficiencia del artículo 3º establecidos en la Ley 489 de 1998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Literal i) “Establecimiento de sistemas modernos de información que faciliten la gestión y el control”  del artículo 4º  y literal b) “Garantizar la eficacia, la eficiencia y economía en todas las operaciones, promoviendo y facilitando la correcta ejecución de las funciones y actividades definidas para el logro de la misión institucional” del artículo 2º de la Ley 87  de 1993.
• Principios de autocontrol y autogestión y literales a)  de los Objetivos de Control de Evaluación  y de Control de Ejecución establecidos en MECI.
• Procedimiento Control de los Documentos del Sistema de Gestión de Calidad, Control Interno y Gestión Ambiental -   PR-IC-0001.
• Numeral 5º del artículo 15;  numerales 1, 4 y 7 del artículo 18 del Decreto 4048 de 2008 y numeral 15 del artículo 3º de la Resolución No. 053 de 2012.</t>
  </si>
  <si>
    <t>Falta de procedimientos donde se caracterice el seguimiento y monitoreo de las mismas, incluyendo: responsable, periodicidad, configuración de tablas, autorización de activación o desactivación de bitácoras y tratamiento al análisis de los resultados, así como políticas de seguridad sobre la configuración de tablas de auditorías, reglas de configuración y responsables.</t>
  </si>
  <si>
    <t>Realizar la adquisición, instalación y configuración  de las herramientas tipo SIEM (Sistema Integral de Monitoreo de Eventos) con cobertura al centro de datos principal</t>
  </si>
  <si>
    <t>Adquisición de  herramientas tipo SIEM</t>
  </si>
  <si>
    <t xml:space="preserve">Adquisición de las herramientas  tipo SIEM </t>
  </si>
  <si>
    <r>
      <rPr>
        <b/>
        <sz val="10"/>
        <rFont val="Arial"/>
        <family val="2"/>
      </rPr>
      <t>DGIT</t>
    </r>
    <r>
      <rPr>
        <sz val="10"/>
        <rFont val="Arial"/>
        <family val="2"/>
      </rPr>
      <t xml:space="preserve">
NC - Subproceso Seguridad de la Información
Oficina de Seguridad de la Información
REFORMULADO
22072020
ACTUALIZADO
30112021</t>
    </r>
  </si>
  <si>
    <t xml:space="preserve">Se cumplieron con las acciones de mejora propuestas a fin de mitigar la causa del hallazgo: "Falta de procedimientos donde se caracterice el seguimiento y monitoreo de las mismas, incluyendo: responsable, periodicidad configuración de tablas, autorización de activación o	desactivación de bitácoras y tratamiento al análisis de los resultados, así como políticas de seguridad sobre la configuración de tablas de auditorías, reglas de configuración y responsables ", así:		
1,    Se realizó la adquisición, instalación y configuración de las	herramientas tipo SIEM {Sistema integral de Monitoreo de Eventos) con cobertura al centro de datos principal.		
2.    se relevó y mantiene actualizado el inventario de las plataformas	administradas por la Dirección de Tecnología.		
Así mismo, se expidió el Manual de políticas y lineamientos de	seguridad de la información MN-lT-0072 con el objetivo:		
"Proporcionar a los usuarios internos y externos de la Unidad	Administrativa Especial -Dirección de Impuestos y Aduanas Nacionales (DIAN), las políticas y lineamientos de obligatorio cumplimiento con el fin de gestionar la Seguridad de la Información asegurando los principios de integridad, confidencialidad, disponibilidad y no repudio de la información, así como los relacionados con la privacidad de la información	(datos personales)11 el cual se encuentra en ¡implementación por parte	de las áreas de la Entidad involucradas.		</t>
  </si>
  <si>
    <t xml:space="preserve">Relevar y mantener actualizado el inventario de las plataformas administradas por la SGTI </t>
  </si>
  <si>
    <t>Mantener la herramienta tipo SIEM actualizada</t>
  </si>
  <si>
    <t xml:space="preserve">Reporte gerencial, semestral </t>
  </si>
  <si>
    <r>
      <rPr>
        <b/>
        <sz val="10"/>
        <rFont val="Arial"/>
        <family val="2"/>
      </rPr>
      <t>DGIT</t>
    </r>
    <r>
      <rPr>
        <sz val="10"/>
        <rFont val="Arial"/>
        <family val="2"/>
      </rPr>
      <t xml:space="preserve">
NC - Subproceso Innovación y Tecnología
Dirección de Gestión de Innovación y Tecnología
Subdirección de Infraestructura Tecnológica y de Operaciones
REFORMULADO
22072020
ACTUALIZADO
30112021</t>
    </r>
  </si>
  <si>
    <t>Auditoría Integral TI2 (Seguridad de la Información)" ATI2016010
H3
Periodo 01/01/2015 al 30/06/2016</t>
  </si>
  <si>
    <t>ATI 2016010</t>
  </si>
  <si>
    <t xml:space="preserve">Hallazgo N° 3. Uso de aplicativos no oficiales o no corporativos desarrollados por funcionarios de la Entidad, sin reglamentar.
De acuerdo al inventario suministrado por 12 Direcciones Seccionales, se determina que existen en la Entidad 88 aplicativos no corporativos o no oficiales, de los cuales 84 fueron desarrollados por funcionarios de la Entidad y 4 fueron adquiridos y licenciados. De los 84 software, 53 se utilizan en la gestión administrativa de los diferentes procesos de las Direcciones Seccionales como son: correspondencia, control de horario y generación de planillas entre otros y 35 en el manejo de información de los contribuyentes y usuarios aduaneros en los diferentes procesos misionales de estas seccionales; de estos aplicativos 7 manejan funcionalidad similar a los sistemas corporativos, tal como lo indican los usuarios de estas Seccionales, los cuales a continuación se relacionan: 
El uso de estas aplicaciones fue verificada en visita realizada a las Direcciones Seccionales de Impuestos y de Aduanas de Medellín, donde se encontraron 14 aplicativos no corporativos, los cuales apoyan la gestión de los procesos y son utilizados como herramientas para el control de las operaciones; éstos aplicativos nacieron hace muchos años, debido de la falta de aplicaciones corporativas y lineamiento por parte del respectivo proceso, dando paso a que se desarrollaran según las necesidades puntuales, disminuyendo en lo posible el trámite manual de documentos.
El equipo auditor evidenció que estos aplicativos adolecen de estructura estándar de seguridad de datos de auditoría y trazabilidad; de igual manera no presentan  módulos de auditoría (logs), que permitan identificar las transacciones de las operaciones o el registro de posibles modificaciones en la información. De igual forma  carecen de actualizaciones, mantenimientos, copias de respaldo de acuerdo con el procedimiento establecido en la entidad y aseguramiento de los datos e información. Estos aplicativos no se encuentran bajo la administración y gobernabilidad de la Subdirección de Gestión de Tecnología de Información y Telecomunicaciones.
De otra parte, se evidenció del análisis de la información anexa del correo electrónico remitido por la Dirección Seccional de Aduanas de Bogotá 103201459 0056 de agosto 30 de 2016, que los entes de control generan hallazgos en relación con los aplicativos no corporativos de los cuales la Subdirección de Gestión de Tecnología de Información y Telecomunicaciones no los asume como propio, ni se les hace mantenimiento por cuanto no existe lineamiento referente a los mismos, como son los siguientes casos:
• Aplicativo CORREO2007. La Agencia ITRC generó hallazgo en la Inspección 1707000333 del 14 de junio de 2016, 
• Aplicativo OPERA. La CGR generó hallazgo 3 de la vigencia 2011 y Primer semestre de 2012.
Lo anterior contraviene las siguientes normas:
• Principios de Economía y Eficiencia del artículo 3º establecidos en la Ley 489 de 1998, literales b) y i)  del artículo 4º  y literales a), b) y e) del artículo 2º de la Ley 87  de 1993.
• Principios de autocontrol y autogestión y literal a)  de los Objetivos de Control de Evaluación  y de Control de Ejecución, MECI: 2014.
• Numeral 5º del artículo 15;  numerales 1, 2,5  y 7 del artículo 18 del Decreto 4048 de 2008; numerales 2, 5, 9 y 11 del artículo 2 de la Resolución No. 053 de 2012.
• Artículo 17, Ley 1712 de marzo de 2014.
• Numeral A.12.1 Requisitos de seguridad de los sistemas de información, NTC-ISO-IEC 27001.
• LI.SIS.22 - Seguridad y privacidad de los sistemas de información, Estrategia GEL. </t>
  </si>
  <si>
    <t>Esta situación se presenta debido a la falta de control y reglamentación por parte de la Subdirección de Gestión de Tecnología de Información y Telecomunicaciones en el uso de los aplicativos no corporativos en las Direcciones Seccionales.</t>
  </si>
  <si>
    <t>Elaborar documento interno donde se determinen lineamientos generales para los aplicativos "no oficiales o no corporativos".</t>
  </si>
  <si>
    <t>Se cumplieron con las acciones de mejora propuestas a fin de mitigar la cauda del hallazgo: "La Entidad no ha definido una política o lineamiento acerca del uso y mantenimiento de aplicativos no corporativos, ni procedimientos que les aplique; así mismo, no se han efectuado desarrollos de sistemas de información que suplan la necesidad del objeto del aplicativo y falta de control por parte de la SGTlT,", así:
1. Se actualizaron todos los procedimientos e instructivos de innovación y Tecnología y los relacionados con la causa del hallazgo, entre ellos: Gestión de proyectos de tecnología PR-HT-0153, Gestión de proyectos de tecnología PR-liT-0453.
2. Se expidieron memorandos en conjunto con la Oficina de Seguridad de la Información con el fin de inventariar y generar lineamientos para las herramientas de soporte no corporativas -HSNC.
3. Se elaboró y continua con el plan de trabajo para eliminar y controlar el uso de aplicativos no corporativos en la entidad. Adicionalmente, la entidad se encuentra en la implementación del Plan de Modernización Tecnológica para la actualización y cambio de los sistemas de información a nuevas tecnologías que permitan una mejor y eficiente gestión institucional.</t>
  </si>
  <si>
    <t xml:space="preserve">Elaborar un plan de trabajo con las acciones a seguir para el cumplimiento de las directrices del documento anterior. </t>
  </si>
  <si>
    <r>
      <rPr>
        <b/>
        <sz val="10"/>
        <rFont val="Arial"/>
        <family val="2"/>
      </rPr>
      <t>DGIT</t>
    </r>
    <r>
      <rPr>
        <sz val="10"/>
        <rFont val="Arial"/>
        <family val="2"/>
      </rPr>
      <t xml:space="preserve">
NC - Subproceso Innovación y Tecnología
Dirección de Gestión de Innovación y Tecnología
REFORMULADO
22072020
ACTUALIZADO
30112021</t>
    </r>
  </si>
  <si>
    <t>Realizar Informe de seguimiento semestral al Plan de Trabajo.</t>
  </si>
  <si>
    <t>Informe semestral</t>
  </si>
  <si>
    <t>Auditoría a la efectividad de la seguridad y privacidad de la información ASI2018-08
H1
Período
01/07/2016 al 31/08/2018</t>
  </si>
  <si>
    <t xml:space="preserve">Incumplimiento de procedimientos relacionados con la gestión de solicitudes para creación o ajustes de sistemas de información. 
Verificada la seguridad y privacidad de la información en las Direcciones Seccionales de Impuestos y de Aduanas de Bogotá y de Cartagena, se evidenció que en la Seccional de Aduanas de Bogotá se encuentra en funcionamiento el aplicativo no corporativo denominado OPERA CONDEX (Control de los procesos de autos comisorios, actas de aprehensión y actas de hechos de todas las unidades aprehensoras y consulta de las cargas de trabajo de los funcionarios del proceso de aprehensión), el cual fue ajustado con nuevas funcionalidades avaladas por el Comité de Gestión de Cambios de Tecnología de la SGTIT, sin la aprobación del equipo de trabajo denominado Centro de Despacho para su realización y sin la existencia de políticas sobre el uso y manejo de estos aplicativos, de acuerdo con lo siguiente:
a) Se autorizó y realizó ajustes al aplicativo OPERA CONDEX, sin aprobación del Centro de Despacho Servicios Informáticos evidenciado en el acta N° 03 del 10 de mayo de 2018.
b) Se autorizaron cambios en el aplicativo no corporativo OPERA CONDEX y el despliegue  de nuevas funcionalidades, como se evidencia en las actas N° 24, 49 y 81 de febrero, marzo y mayo de 2018 del Comité de Gestión de Cambios de Tecnología de la SGTIT, incumpliendo el artículo 8°. "Requisitos de las solicitudes de cambio en la plataforma tecnológica”  de la Resolución 000231 de 2014 .
c) Se autorizó e instaló software libre  en el equipo institucional del funcionario de la Dirección Seccional de Aduanas de Bogotá, comisionado desde el 21 de diciembre de 2017 al 7 de agosto de 2018, a la Subdirección de Gestión de Tecnología de la Información y Telecomunicaciones, con la finalidad de realizar los ajustes e implementación de nuevas funcionalidades al aplicativo OPERA CONDEX, sin que a la fecha se hayan desinstalado estos recursos informáticos en este equipo, exponiendo a la entidad al riesgo de generar nuevas funcionalidades sin el control y autorización por parte de la SGTIT.
d) No se evidenció control por parte de la Coordinación de Apoyo a los Sistemas de Información de la SGTIT, a los ajustes y nuevas funcionalidades que se realizaron al aplicativo OPERA CONDEX y se incumplió con los estándares indicados en los procedimientos: Gestión de solicitudes para creación o ajustes de sistemas de información, Despliegue de servicios Informáticos, Gestión de Roles de los Sistemas de Información y Ejecución de Pruebas de Sistemas de Información.
Lo anterior incumple el artículo 6 del Capítulo III de la Resolución 000484 de enero de 2013 , los numerales 4. “Administración de licencias y derechos de uso”, 5. “Propiedad del software” y 9. “Instalación y desinstalación de software”; artículo 4. “Funciones del Comité” de la Resolución 0231 de 2014 , los Procedimientos PR-SI-002 “Gestión de solicitudes para creación o ajustes de sistemas de información”; PR-SI-0136 “Despliegue de servicios Informáticos”; PR-SI-0142 “Gestión de Roles de los Sistemas de Información”; PR-SI-0151 “Ejecución de Pruebas de Sistemas de Información” y los Numerales A.12. “Seguridad de las Operaciones” y A.14. “Adquisición, desarrollo y mantenimiento de sistemas” de la norma NTC-ISO-IEC 27001. 
</t>
  </si>
  <si>
    <t>La Entidad no ha definido una política o lineamiento acerca del uso y mantenimiento de aplicativos no corporativos, ni procedimientos que les aplique; así mismo, no se han efectuado desarrollos de sistemas de información que suplan la necesidad del objeto del aplicativo y falta de control por parte de la SGTIT.</t>
  </si>
  <si>
    <r>
      <rPr>
        <b/>
        <sz val="10"/>
        <rFont val="Arial"/>
        <family val="2"/>
      </rPr>
      <t>DGIT</t>
    </r>
    <r>
      <rPr>
        <sz val="10"/>
        <rFont val="Arial"/>
        <family val="2"/>
      </rPr>
      <t xml:space="preserve">
NC - Subproceso Innovación y Tecnología
Dirección de Gestión de Innovación y Tecnología
REFORMULADO
22/07/2020
ACTUALIZADO
30112021</t>
    </r>
  </si>
  <si>
    <t>Evaluación a la Administración de  Riesgos asociados a los procedimientos de Devoluciones y/o Compensaciones y Tráfico Postal y envios urgentes ARC-2016008
H3
Periodo 01/01/2016 al 30/09/2016</t>
  </si>
  <si>
    <t>ARC 2016008</t>
  </si>
  <si>
    <t xml:space="preserve">Hallazgo 3 
Riesgo por la  discrecionalidad y concentración de autoridad o exceso de poder en la verificación de los requisitos de la modalidad de Tráfico Postal y Envíos Urgentes.
En la auditoría realizada al  procedimiento PR-OA-0176, se observó que en el reconocimiento  de la mercancía de los paquetes postales que ingresan por la modalidad de TP y EU, persiste la  discrecionalidad de las actuaciones del funcionario que cumple la labor de reconocedor de carga, en las siguientes situaciones:  El mismo funcionario es el que selecciona y reconoce las guías de las que pasan por el escáner, determina el valor de la mercancía en las propuestas de valor, decide los cambios de modalidad, inmovilizaciones y aprehensión de la mercancía.
Criterio: Lo anterior contraviene lo establecido en el módulo de Control de Planeación y Gestión, componente Administración del Riesgo, elemento Análisis y Valoración del Riesgo del Modelo Estándar de Control Interno MECI 2014.
</t>
  </si>
  <si>
    <t xml:space="preserve">a) No se dispone de un sistema electrónico que seleccione automáticamente las guías que deban ser objeto de reconocimiento.
b) Deficiencias  en el control y autocontrol  del procedimiento.
c) Concentración de funciones en el rol de reconocedor de carga.
d) La utilización de otras fuentes de consulta en Internet para valorar las mercancías, por desactualización de la base datos SAR.
e) Acciones de prevención implementadas han resultado insuficientes  para mitigar los riesgos observados por entes de control.
</t>
  </si>
  <si>
    <t>Levantar conjuntamente la matriz de riesgos del subproceso nivel 1 ingreso de mercancías</t>
  </si>
  <si>
    <t>Matriz de riesgos publicada</t>
  </si>
  <si>
    <r>
      <rPr>
        <b/>
        <sz val="10"/>
        <rFont val="Arial"/>
        <family val="2"/>
      </rPr>
      <t>DGA</t>
    </r>
    <r>
      <rPr>
        <sz val="10"/>
        <rFont val="Arial"/>
        <family val="2"/>
      </rPr>
      <t xml:space="preserve">
NC – Subproceso Operación Aduanera
Dirección de Gestión de Aduanas
Subdirección de Operación Aduanera
ACTUALIZADO
30112021</t>
    </r>
  </si>
  <si>
    <t>En relación con la acción de mejora 1 actualización matriz de riesgos ingresos de mercancías fue 
actualizada y enviada en su momento. Adicionalmente, mediante oficio No. 100210163-1200 del 6 
de junio de 2022 se envió a todas las Direcciones seccionales la Socialización y actualización de 
las Matrices de riesgo de operación aduanera - Ingreso de mercancías y Tránsitos Aduaneros – V2 
02062022, publicada en la Diannet en el siguiente link de consulta para los fines pertinentes: 
https://diancolombia.sharepoint.com/sites/diannetpruebas/biblioteca/Paginas/Gestion-de_x0002_Riesgos.aspx?RootFolder=%2Fsites%2Fdiannetpruebas%2Fbiblioteca%2FGestin%20de%20Riesg
os%2FMatrices%20de%20Riesgos%2F2%20Matrices%20de%20Riesgos%20Operacionales%2FC
umplimiento%20de%20Obligaciones%20Aduaneras%20y%20Cambiarias&amp;FolderCTID=0x012000F
2500659C4B57C40812E04699783954E&amp;View=%7B72422EE2%2DD2D9%2D4C5D%2DBFD9%2
DBE88B9C8D768%7D, relacionada con la actualización de las matrices de riesgos citadas 
asociadas a la Operación Aduanera correspondientes a los PPFC PLANES 1707022417 
RECONOCIMIENTO DE CARGA Y 1707022418 TRÁNSITO ADUANERO de la Agencia ITRC, 
previa reuniones formales con la Coordinación de Procesos y Riesgos Operacionales. Sobre la 
acción de mejora 2,3,4,5 y 6 la Subdirección de Operación Aduanera emitió el certificado de 
aceptación de pruebas, ya que en el ambiente de pruebas (pruebasfuncioanles.dian.gov.co) 
funciona el desarrollo informático correctamente (100%). Finalmente, sobre la acción de mejora 7 
sensibilización de funcionarios sobre riesgos de corrupción en su momento se realizó y se envió 
sus asistencias.</t>
  </si>
  <si>
    <t>Ajustar  el formato 1167 permitiendo que la informarción de la casilla "subpartida" se refleje en el sistema.</t>
  </si>
  <si>
    <t>Correo electrónico de confirmación de puesta en producción del ajuste solicitado</t>
  </si>
  <si>
    <r>
      <rPr>
        <b/>
        <sz val="10"/>
        <rFont val="Arial"/>
        <family val="2"/>
      </rPr>
      <t>DGA</t>
    </r>
    <r>
      <rPr>
        <sz val="10"/>
        <rFont val="Arial"/>
        <family val="2"/>
      </rPr>
      <t xml:space="preserve">
NC - Subproceso Innovación y Tecnología
Dirección de Gestión de Innovación y Tecnología
Subdirección de Soluciones y Desarrollo
NC – Subproceso Operación Aduanera
Dirección de Gestión de Aduanas
Subdirección de Operación Aduanera
REFORMULADO
30112020
30092021
30112021</t>
    </r>
  </si>
  <si>
    <t>Ajuste e implementacion de reportes que permitan realizar control de trazabilidad de las guias de tráfico postal para realizar control concurrente y posterior de la modalidad</t>
  </si>
  <si>
    <t xml:space="preserve">	Ajuste e Implementación de validaciones para el correcto pago de aranceles de acuerdo con la subpartida </t>
  </si>
  <si>
    <t xml:space="preserve">	Ajuste e Implementación de validaciones para el correcto pago de aranceles de acuerdo con los acuerdos comerciales  </t>
  </si>
  <si>
    <t xml:space="preserve">Ajuste del acta de diligencia para agilizar el reconocimiento de mercancías de tráfico postal y envíos urgentes.   </t>
  </si>
  <si>
    <t>Realizar una  sensibilización semestral a los funcionarios del GIT en donde se consideren los riesgos de corrupción en la entidad, ética profesional y proceso disciplinario.</t>
  </si>
  <si>
    <t>Formato asistencia, presentaciones.</t>
  </si>
  <si>
    <r>
      <rPr>
        <b/>
        <sz val="10"/>
        <rFont val="Arial"/>
        <family val="2"/>
      </rPr>
      <t>DGA</t>
    </r>
    <r>
      <rPr>
        <sz val="10"/>
        <rFont val="Arial"/>
        <family val="2"/>
      </rPr>
      <t xml:space="preserve">
DS -  Subproceso Operación Aduanera
Dirección Seccional de Aduanas de Bogotá Aeropuerto El Dorado
Disión Control de Carga
Grupo Interno de Trabajo de Tráfico Postal y Envíos Urgentes
ACTUALIZADO
30112021</t>
    </r>
  </si>
  <si>
    <t xml:space="preserve">Auditoría a las Garantías Específicas en el Régimen de Importación AGE 201809
H8
Periodo
1/01/2017 al 30/06/2018 </t>
  </si>
  <si>
    <t>AGE 2018009</t>
  </si>
  <si>
    <t xml:space="preserve">HALLAZGO N°. 8 Inoperatividad del sistema informático electrónico corporativo que soporte la operación de control de garantías.
Nivel Central: Dirección de Gestión de Aduanas - Subdirección de Gestión de Comercio Exterior.
En las visitas realizadas a las Direcciones Seccionales de Aduanas de Bogotá, Cartagena y Barranquilla, se evidenció que no se está utilizando el SIE de garantías y que existen aplicativos locales y herramientas ofimáticas, desarrollados por los funcionarios de las direcciones seccionales, los cuales no soportan de manera adecuada las funciones de aceptación, control, cancelación y seguimiento de las garantías; adicionalmente no cuentan con mecanismos de contingencia, al evidenciar que ante las fallas  presentadas, se generaron atrasos que incidieron en la gestión oportuna de las funciones de control de garantías.
Lo anterior incumple lo establecido en el propósito: Seguridad y Privacidad de la información de la política de Gobierno Digital; la Política de Planeación Institucional de la Dimensión de Direccionamiento Estratégico y Planeación; y la actividad de información y comunicación del Modelo Integrado de Planeación y Gestión MIPG.
</t>
  </si>
  <si>
    <t>Falta de implementación y de lineamientos por parte de la Dirección de Gestión de Aduanas para la utilización del SIE de garantías a nivel nacional, que soporte la gestión de los  procedimientos de aceptación, control, cancelación y control de pagos de garantías y la no priorización de soluciones informáticas estratégicas relacionadas con el control de garantías.</t>
  </si>
  <si>
    <t>Entrada a producción del SIE garantías</t>
  </si>
  <si>
    <t>Formato Salida a Producción</t>
  </si>
  <si>
    <r>
      <rPr>
        <b/>
        <sz val="10"/>
        <rFont val="Arial"/>
        <family val="2"/>
      </rPr>
      <t>DGA</t>
    </r>
    <r>
      <rPr>
        <sz val="10"/>
        <rFont val="Arial"/>
        <family val="2"/>
      </rPr>
      <t xml:space="preserve">
NC - Subproceso Innovación y Tecnología
Dirección de Gestión de Innovación y Tecnología
Subdirección de Soluciones y Desarrollo.
NC – Subproceso Operación Aduanera
Dirección de Gestión de Aduanas
Subdirección de Operación Aduanera
ACTUALIZADO
30112021</t>
    </r>
  </si>
  <si>
    <t>El Servicio Informático Electrónico de Garantías se encuentra en producción desde enero de 2020, 
el cual permite la presentación, evaluación y control de garantías específicas y globales exigidas 
para realizar operaciones de comercio exterior, permitiendo agilizar el trámite y el control de las 
garantías constituidas a favor de la DIAN; de igual forma el usuario puede solicitar la declaratoria 
de cumplimiento de garantías especificas una vez cumplidas las obligaciones aduaneras. Por 
cuanto desde esa fecha las garantías mencionadas se reciben únicamente a través del SIE. Los 
aplicativos locales o manuales solo son empleados por las direcciones seccionales para el control 
de las operaciones amparadas con garantía global y operaciones exentas de constituir garantía. 
Cabe resaltar, que en FASE I y II desarrolladas y puestas en producción en los años 2020 y 2021 el 
SIE Garantías fue fortalecido, contando actualmente con mayores herramientas de control, 
trazabilidad, consultas, reportes, comunicaciones y alertas para el tomador de la garantía, agencia 
de aduanas y los funcionarios para un control efectivo de los vencimientos, así como de las 
remisiones oportunas a las dependencias competentes de conformidad con la normatividad 
aduanera vigente. Igualmente, en la FASE II se implementaron los nuevos tipos de garantías 
establecidos en el Decreto 572 de 2021 y la Resolución 55 de 2021. Así las cosas, la 
implementación del SIE para garantías específicas se encuentra en 100% a diciembre de 2021. 
Para lo cual, se encuentra el FT-SI-1851 del 27 de diciembre de 2019 relacionado con la puesta a 
producción del SIE Garantías para enero de 2020, y el FT-IIT-2722 ACTA DE ENTREGA DE 
PROYECTO frente a la finalización de la Fase II del proyecto conforme al alcance definido por las 
áreas funcionales y técnica de la entidad</t>
  </si>
  <si>
    <r>
      <rPr>
        <b/>
        <sz val="10"/>
        <rFont val="Arial"/>
        <family val="2"/>
      </rPr>
      <t>DGIT</t>
    </r>
    <r>
      <rPr>
        <sz val="10"/>
        <rFont val="Arial"/>
        <family val="2"/>
      </rPr>
      <t xml:space="preserve">
NC - Subproceso Seguridad de la Información
Oficina de Seguridad de la Información
REFORMULADO
22072020
20102022
ACTUALIZADO
30112021</t>
    </r>
  </si>
  <si>
    <r>
      <rPr>
        <b/>
        <sz val="10"/>
        <color theme="1"/>
        <rFont val="Arial"/>
        <family val="2"/>
      </rPr>
      <t>DGIT</t>
    </r>
    <r>
      <rPr>
        <sz val="10"/>
        <color theme="1"/>
        <rFont val="Arial"/>
        <family val="2"/>
      </rPr>
      <t xml:space="preserve">
NC - Subproceso Innovación y Tecnología
Dirección de Gestión de Innovación y Tecnología
REFORMULADO
24102022</t>
    </r>
  </si>
  <si>
    <t>Auditoría a la Gestión de las Devoluciones y/o Compensaciones ADC2019-007</t>
  </si>
  <si>
    <t>EXPEDIENTES FINALIZADOS SIN CERRAR EN EL SISTEMA DE INFORMACION DEVOLUCIONES.
De una muestra de 70 asuntos radicados en el Sistema de Información Devoluciones del periodo enero de 2018 a junio de 2019, de los cuales 56 terminados por el SI y 14 de manera manual, con actos administrativos de: Inadmisión, Rechazo y Resolución de devolución y/o compensación, a la fecha de la auditoría figuraban en el sistema con estado abierto, como se detalla en el Anexo No. 2.</t>
  </si>
  <si>
    <t>REFORMULACIÓN/AJUSTE RESPONSABLE  EXCEPCIONAL 28102022 - POR SOLICITU DE Subdirección de Registro y Control Aduanero.</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</si>
  <si>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t>
    </r>
    <r>
      <rPr>
        <sz val="12"/>
        <color rgb="FFFF0000"/>
        <rFont val="Arial"/>
        <family val="2"/>
      </rPr>
      <t>Subdirección de Registro y Control Aduanero</t>
    </r>
    <r>
      <rPr>
        <sz val="12"/>
        <rFont val="Arial"/>
        <family val="2"/>
      </rPr>
      <t xml:space="preserve">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</si>
  <si>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t>
    </r>
    <r>
      <rPr>
        <sz val="12"/>
        <color rgb="FFFF0000"/>
        <rFont val="Arial"/>
        <family val="2"/>
      </rPr>
      <t xml:space="preserve">Subdirección de Registro y Control Aduanero
</t>
    </r>
    <r>
      <rPr>
        <sz val="12"/>
        <rFont val="Arial"/>
        <family val="2"/>
      </rPr>
      <t xml:space="preserve">
REFORMULADO
30112021
20052022</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</si>
  <si>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t>
    </r>
    <r>
      <rPr>
        <sz val="12"/>
        <color rgb="FFFF0000"/>
        <rFont val="Arial"/>
        <family val="2"/>
      </rPr>
      <t>Subdirección de Registro y Control Aduanero</t>
    </r>
    <r>
      <rPr>
        <sz val="12"/>
        <rFont val="Arial"/>
        <family val="2"/>
      </rPr>
      <t xml:space="preserve">
REFORMULADO
30112021
20052022</t>
    </r>
  </si>
  <si>
    <t>01_11_2022 - SE AJUSTA POR CORRECCIÓN DE AREA RESPONSABLE A SOLICITUD DEL ÁREA - PRO ERROR DE TRANSCRIPCIÓN</t>
  </si>
  <si>
    <r>
      <rPr>
        <b/>
        <sz val="12"/>
        <color rgb="FFFF0000"/>
        <rFont val="Arial"/>
        <family val="2"/>
      </rPr>
      <t xml:space="preserve">DGF
</t>
    </r>
    <r>
      <rPr>
        <sz val="12"/>
        <color rgb="FFFF0000"/>
        <rFont val="Arial"/>
        <family val="2"/>
      </rPr>
      <t>NC - Subprocesos: Fiscalización y Liquidación
NC - Subproceso Gestión del Riesgo y Programas
Subdirección de Análisis de Riesgo y Programas</t>
    </r>
  </si>
  <si>
    <r>
      <rPr>
        <b/>
        <sz val="12"/>
        <color theme="1"/>
        <rFont val="Arial"/>
        <family val="2"/>
      </rPr>
      <t>DGF</t>
    </r>
    <r>
      <rPr>
        <sz val="12"/>
        <color theme="1"/>
        <rFont val="Arial"/>
        <family val="2"/>
      </rPr>
      <t xml:space="preserve">
NC - Subprocesos: Fiscalización y Liquidación
NC - Subproceso Gestión del Riesgo y Programas
Subdirección de Análisis de Riesgo y Programas
Subdirección  de Fiscalización
Subdirección de Cobranzas y Control Extensivo
Comité Técnico de Programas y Campañas de Control</t>
    </r>
  </si>
  <si>
    <t>Reformulación Actividades</t>
  </si>
  <si>
    <t>DG Fiscalización</t>
  </si>
  <si>
    <t>Fecha de corte cumplimiento AGN</t>
  </si>
  <si>
    <t>Fecha actualización AGN</t>
  </si>
  <si>
    <t>ESTADO</t>
  </si>
  <si>
    <t>Visita de Inspección y Vigilancia Archivo general de la Nación 
H 1</t>
  </si>
  <si>
    <t>La DIAN, presuntamente incumple lo establecido en el artículo 2.8.2.5.6. del Decreto 1080 de 2015, al no contar con una política de gestión documental actualizada conforme al Plan Estratégico Actual de la entidad y en atención a los componentes descritos en la norma.</t>
  </si>
  <si>
    <t>Contar con una política de gestión documental actualizada y aprobada  conforme al Plan Estratégico vigente</t>
  </si>
  <si>
    <t>Elaborar, revisar y presentar para aprobación al Comité Institucional de Gestión y Desempeño la nueva Política de Gestión Documental</t>
  </si>
  <si>
    <t>Acto Administrativo</t>
  </si>
  <si>
    <r>
      <rPr>
        <b/>
        <sz val="12"/>
        <rFont val="Arial"/>
        <family val="2"/>
      </rPr>
      <t>DGC</t>
    </r>
    <r>
      <rPr>
        <sz val="12"/>
        <rFont val="Arial"/>
        <family val="2"/>
      </rPr>
      <t xml:space="preserve">
NC - Subproceso de Recursos Administrativos
Dirección de Gestión Corporativa                                                                            
Integrantes del Comité Institucional de Gestión y Desempeño 
Subdirección Administrativa
Coordinación de Documentación
NC - Subproceso Administración del Sistema de Gestión
Dirección de Gestión Estratégica y de Análitica                                                                     
Subdirección de Procesos                                                                                                         
Coordinación de Procesos y Riesgos Operacionales       
NC - Subproceso  Innovacion y Tecnologia
Oficina de Seguridad de la Información                                                                                                                     
ACTUALIZADO
30112021
</t>
    </r>
  </si>
  <si>
    <t>Visita de Inspección y Vigilancia Archivo general de la Nación 
H 2</t>
  </si>
  <si>
    <t>La DIAN, presuntamente incumple lo establecido en el artículo 23 del Acuerdo 04 de 2019, al no contar con Instrumentos Tablas de Retención Documental (TRD) y Cuadros de Clasificación Documental (CCD), actualizados y convalidados por el AGN, conforme a los cambios que se han generado en la estructura orgánica de la entidad.</t>
  </si>
  <si>
    <t>Contar con las TRD y el CCD en convalidados</t>
  </si>
  <si>
    <t>Contar con las TRD  (mínimo 102) y el CCD convalidados</t>
  </si>
  <si>
    <t>TRD y CCD Nivel Central</t>
  </si>
  <si>
    <r>
      <rPr>
        <b/>
        <sz val="12"/>
        <rFont val="Arial"/>
        <family val="2"/>
      </rPr>
      <t>DGC</t>
    </r>
    <r>
      <rPr>
        <sz val="12"/>
        <rFont val="Arial"/>
        <family val="2"/>
      </rPr>
      <t xml:space="preserve">
NC - Subproceso de Recursos Administrativos
Dirección de Gestión Corporativa 
Subdirección Administrativa
Coordinación de Documentación
ACTUALIZADO
30112021</t>
    </r>
  </si>
  <si>
    <t>Visita de Inspección y Vigilancia Archivo general de la Nación 
H 3</t>
  </si>
  <si>
    <t>La DIAN presuntamente incumple lo establecido en el artículo 2.8.2.5.10 del Decreto 1080 de 2015 al no implementar el Programa de Gestión Documental PGD como herramienta de planeación para el efectivo desarrollo de la gestión documental de la entidad y conforme a los Planes Estratégicos Institucionales de la entidad.</t>
  </si>
  <si>
    <t>Avanzar en el Programa de Gestión Documental (PGD)</t>
  </si>
  <si>
    <t>Definir y realizar estudios de benchmarking que permita identificar el mejor Programa de Gestión Documental y establecer si el programa actual se ajusta a la modernización de la DIAN</t>
  </si>
  <si>
    <r>
      <rPr>
        <b/>
        <sz val="12"/>
        <rFont val="Arial"/>
        <family val="2"/>
      </rPr>
      <t>DGC</t>
    </r>
    <r>
      <rPr>
        <sz val="12"/>
        <rFont val="Arial"/>
        <family val="2"/>
      </rPr>
      <t xml:space="preserve">
NC - Subproceso de Recursos Administrativos
Dirección de Gestión Corporativa
Subdirección Administrativa
Coordinación de Documentación
NC - Subproceso Administración del Sistema de Gestión
Dirección de Gestión Estratégica y de Analítica                                                                                                                        Subdirección de Procesos
Coordinación de Procesos y Riesgos Operacionales
NC - Subproceso  Innovacion y Tecnologia
Oficina de Seguridad de la Información
Dirección de Gestión de Innovación y Tecnología                                                                                                Subdirección de Soluciones y Desarrollo
NC - Subproceso Control Interno 
Oficina de Control Interno
ACTUALIZADO
30112021</t>
    </r>
  </si>
  <si>
    <t>Visita de Inspección y Vigilancia Archivo general de la Nación 
H 4</t>
  </si>
  <si>
    <t>La DIAN, no cuenta con inventarios documentales completos, ni actualizados conforme a las normas específicas para la administración de los Archivos de Gestión y Central; en consecuencia, presuntamente incumple lo reglamentado en el artículo 26 de la Ley 594 de 2000 y el artículo 7 del Acuerdo 042 de 2002.</t>
  </si>
  <si>
    <t>Avanzar en el levantamiento de  inventarios  en los archivos de gestión de la entidad</t>
  </si>
  <si>
    <t>Realizar autodiagnóstico, elaborar el plan de trabajo  del levantamiento de los inventarios de los archivos de gestión. (Priorizando: Subdirección de Gestión de Fiscalización Tributaria, Subdirección de Gestión de Registro Aduanero,  Subdirección de Representación Externa, Coordinación de Historias Laborales, Coordinación de Contratos y Coordinación de Infraestructura)</t>
  </si>
  <si>
    <r>
      <rPr>
        <b/>
        <sz val="12"/>
        <rFont val="Arial"/>
        <family val="2"/>
      </rPr>
      <t>DGC</t>
    </r>
    <r>
      <rPr>
        <sz val="12"/>
        <rFont val="Arial"/>
        <family val="2"/>
      </rPr>
      <t xml:space="preserve">
NC - Subproceso de Recursos Administrativos
Dirección de Gestión Corporativa
Subdirección Administrativa
Coordinación de Documentación 
ACTUALIZADO
30112021</t>
    </r>
  </si>
  <si>
    <t>Avanzar con el levantamiento de  inventarios  en los archivos centrales 20.000 metros lineales</t>
  </si>
  <si>
    <t>Realizar autodiagnóstico y elaborar el plan de trabajo del levantamiento de los inventarios de los archivos centrales de la DIAN</t>
  </si>
  <si>
    <t>Auto diagnostico</t>
  </si>
  <si>
    <r>
      <rPr>
        <b/>
        <sz val="12"/>
        <rFont val="Arial"/>
        <family val="2"/>
      </rPr>
      <t>DGC</t>
    </r>
    <r>
      <rPr>
        <sz val="12"/>
        <rFont val="Arial"/>
        <family val="2"/>
      </rPr>
      <t xml:space="preserve">
NC - Subproceso de Recursos Administrativos
Director de Gestión Corporativa 
Directores Seccionales
Subdirector Administrativo
Coordinación de Documentación
ACTUALIZADO
30112021</t>
    </r>
  </si>
  <si>
    <t>Ejecutar el plan de trabajo y presentar informes trimestral  de avance de levantamiento de inventarios de los archivos de gestión y de los archivos centrales.</t>
  </si>
  <si>
    <t>Avance del levantamiento</t>
  </si>
  <si>
    <t>Visita de Inspección y Vigilancia Archivo general de la Nación 
H 5</t>
  </si>
  <si>
    <t>La DIAN, presuntamente incumple lo establecido en el Acuerdo 02 de 2004, al no contar con Tablas de Valoración Documental TVD aprobadas y convalidas por el AGN, para la organización de los Fondos documentales Acumulados, incluidas las entidades extintas Fondo Rotatorio de Aduanas, Dirección de Impuestos Nacionales y Dirección de Aduanas Nacionales.</t>
  </si>
  <si>
    <t xml:space="preserve">Contar con  las TVD elaboradas, aprobadas y convalidadas. </t>
  </si>
  <si>
    <t>Elaborar diagnóstico identificando los documentos de fondos acumulados en los archivos centrales  de la DIAN</t>
  </si>
  <si>
    <t>Compilado información Institucional</t>
  </si>
  <si>
    <r>
      <rPr>
        <b/>
        <sz val="12"/>
        <rFont val="Arial"/>
        <family val="2"/>
      </rPr>
      <t>DGC</t>
    </r>
    <r>
      <rPr>
        <sz val="12"/>
        <rFont val="Arial"/>
        <family val="2"/>
      </rPr>
      <t xml:space="preserve">
NC - Subproceso de Recursos Administrativos
Director de Gestión Corporativa
Subdirector Administrativo
Coordinación de Documentación 
DS - Subproceso de Recursos Administrativos
Directores Seccionales
GIT de Documentación o quien hagan sus veces
ACTUALIZADO
30112021</t>
    </r>
  </si>
  <si>
    <t>Elaborar y ejecutar plan de trabajo archivístico integral para los archivos centrales resultando la  tabla de valoración de los fondos documentales que reposan en los archivos centrales</t>
  </si>
  <si>
    <t>plan de trabajo</t>
  </si>
  <si>
    <t>Presentar para aprobación al Comité Institucional de Gestión y Desempeño y  remitir las Tablas de Valoración Documental (TVD) al AGN para su respectiva convalidación.</t>
  </si>
  <si>
    <t>Acta de Comité</t>
  </si>
  <si>
    <r>
      <rPr>
        <b/>
        <sz val="12"/>
        <rFont val="Arial"/>
        <family val="2"/>
      </rPr>
      <t>DGC</t>
    </r>
    <r>
      <rPr>
        <sz val="12"/>
        <rFont val="Arial"/>
        <family val="2"/>
      </rPr>
      <t xml:space="preserve">
NC - Subproceso de Recursos Administrativos
Director de Gestión Corporativa
Subdirector Administrativo
Coordinación de Documentación
Comité Institucional de Gestión y Desempeño
ACTUALIZADO
30112021</t>
    </r>
  </si>
  <si>
    <t>Visita de Inspección y Vigilancia Archivo general de la Nación 
H 6</t>
  </si>
  <si>
    <t>La DIAN, presuntamente incumple con lo establecido en el artículo 4 del Acuerdo 042 de 2002, respecto a organización e inventario documental, además se deberá atender puntualmente la desagregación de expedientes del área de Contratación, e incumplimiento del parágrafo del artículo 12 del Acuerdo 02 de 2014 diligenciamiento de la hoja de control.
La DIAN, frente a procesos de organización de Historias Laborales no cumple lo establecido en la Circular N° 04 de 2003, y parágrafo del artículo 12 de Acuerdo N° 02 de 2014, toda vez que los expedientes cuentan con diligenciamiento técnico de hoja de control de forma parcial, proceso de foliación parcial y el formato FUID no cuenta con los campos diligenciados y se encuentra desactualizado.</t>
  </si>
  <si>
    <t>Contar con archivos de gestión organizados en las dependencias (Priorizando: Despacho de la Subdirección de Gestión de Fiscalización Tributaria, Despacho de la  Subdirección de Gestión de Registro Aduanero, Subdirección de Representación Externa, Coordinación de Infraestructura, Coordinación de Historias Laborales, Coordinación de Contratos)</t>
  </si>
  <si>
    <t>Elaborar y ejecutar plan de trabajo para cada una de las dependencias, a fin de dar continuidad  a la organización documental de los archivos de gestión (Priorizando: Subdirección de Gestión de Fiscalización Tributaria, Subdirección de Gestión de Registro Aduanero, Subdirección de Representación Externa, Coordinación de Infraestructura, Coordinación de Historias Laborales y Coordinación de Contratos)</t>
  </si>
  <si>
    <t xml:space="preserve">Archivos debidamente organizados </t>
  </si>
  <si>
    <r>
      <rPr>
        <b/>
        <sz val="12"/>
        <rFont val="Arial"/>
        <family val="2"/>
      </rPr>
      <t>DGC</t>
    </r>
    <r>
      <rPr>
        <sz val="12"/>
        <rFont val="Arial"/>
        <family val="2"/>
      </rPr>
      <t xml:space="preserve">
NC - Subproceso de Recursos Administrativos
Director de Gestión Corporativa
Subdirector Administrativo
Coordinación de Documentación
Jefes de las dependencias
ACTUALIZADO
30112021</t>
    </r>
  </si>
  <si>
    <t>Visita de Inspección y Vigilancia Archivo general de la Nación 
H 7</t>
  </si>
  <si>
    <t xml:space="preserve">La DIAN presuntamente incumple, lo establecido en el parágrafo del artículo 2.8.2.2.5 del Decreto 1080 de 2015, toda vez que las actas de eliminación, no indican el volumen de documentos en número de expedientes, así como no se cita el acto administrativo de aprobación de la respectiva TRD, y no estar publicadas en la página web de la entidad. </t>
  </si>
  <si>
    <t>Ajustar el procedimiento  PR-FI-0168, Administración del Archivo Central, para dar cumplimiento con lo establecido en el parágrafo del artículo 2.8.2.2.5 del Decreto 1080 de 2015</t>
  </si>
  <si>
    <t>Ajustar, aprobar y publicar el procedimiento PR-FI-0168. Administración de Archivo Central</t>
  </si>
  <si>
    <t xml:space="preserve">Procedimiento ajustado </t>
  </si>
  <si>
    <r>
      <rPr>
        <b/>
        <sz val="12"/>
        <rFont val="Arial"/>
        <family val="2"/>
      </rPr>
      <t>DGC</t>
    </r>
    <r>
      <rPr>
        <sz val="12"/>
        <rFont val="Arial"/>
        <family val="2"/>
      </rPr>
      <t xml:space="preserve">
NC - Subproceso de Recursos Administrativos
Dirección de Gestión Corporativa
Subdirección Administrativa
Coordinación de Documentación
NC - Subproceso Administración del Sistema de Gestión
Dirección de Gestión Estratégica y de Analítica
Subdirección de Procesos 
Coordinación de Procesos y Riesgos Operacionales
ACTUALIZADO
30112021</t>
    </r>
  </si>
  <si>
    <t>Visita de Inspección y Vigilancia Archivo general de la Nación 
H 8</t>
  </si>
  <si>
    <t>H8</t>
  </si>
  <si>
    <t>La DIAN, si bien cuenta con el documento Sistema Integrado de Conservación (SIC), elaborado conforme a la norma, presuntamente incumple lo establecido en los artículos 09, 11 y 25 del Acuerdo 006 de 2014, respecto a “Responsabilidad del SIC” al no evidenciarse implementación, no se encuentra aprobado por el Representante legal de la DIAN y no se evidencia seguimiento y Control en desarrollo de cada uno de los programas que debe indicar.</t>
  </si>
  <si>
    <t xml:space="preserve">Ajustar, aprobar e implementar el Sistema Integrado de Conservación (SIC), </t>
  </si>
  <si>
    <t>Revisar, actualizar y aprobar el Sistema Integrado de Conservación (SIC)</t>
  </si>
  <si>
    <t>SIC</t>
  </si>
  <si>
    <r>
      <rPr>
        <b/>
        <sz val="12"/>
        <rFont val="Arial"/>
        <family val="2"/>
      </rPr>
      <t>DGC</t>
    </r>
    <r>
      <rPr>
        <sz val="12"/>
        <rFont val="Arial"/>
        <family val="2"/>
      </rPr>
      <t xml:space="preserve">
NC - Subproceso de Recursos Administrativos
Dirección de Gestión Corporativa
Subdirección Administrativa
Coordinación de Documentación
ACTUALIZADO
30112021</t>
    </r>
  </si>
  <si>
    <t xml:space="preserve">Adelantar el seguimiento y control de la implementación del Sistema Integrado de Conservación (SIC) </t>
  </si>
  <si>
    <t>Informe semestral  de seguimiento</t>
  </si>
  <si>
    <r>
      <rPr>
        <b/>
        <sz val="12"/>
        <rFont val="Arial"/>
        <family val="2"/>
      </rPr>
      <t>DGC</t>
    </r>
    <r>
      <rPr>
        <sz val="12"/>
        <rFont val="Arial"/>
        <family val="2"/>
      </rPr>
      <t xml:space="preserve">
NC - Subproceso de Recursos Administrativos
Dirección de Gestión Corporativa
Subdirección Administrativa
Coordinación de Documentación
DS - Subproceso de Recursos Administrativos
Directores Seccionales 
Jefes del GIT de Documentación o quien haga sus veces
ACTUALIZADO
30112021</t>
    </r>
  </si>
  <si>
    <t>Seguimiento corte a 30 de septiembre de 2022</t>
  </si>
  <si>
    <t>Actualización 27 de octubre de 2022</t>
  </si>
  <si>
    <t xml:space="preserve">Entidad: </t>
  </si>
  <si>
    <t>Dirección de Impuestos y Aduanas Nacionales</t>
  </si>
  <si>
    <t xml:space="preserve">NIT: </t>
  </si>
  <si>
    <t>800197268-4</t>
  </si>
  <si>
    <t xml:space="preserve">Representante Legal: </t>
  </si>
  <si>
    <t>Luis Carlos Reyes Hernández.</t>
  </si>
  <si>
    <t xml:space="preserve">Fecha de iniciación: </t>
  </si>
  <si>
    <t>Responsable del proceso:</t>
  </si>
  <si>
    <t>Luz Nayibe Lopez Suarez</t>
  </si>
  <si>
    <t>Fecha de finalización:</t>
  </si>
  <si>
    <t xml:space="preserve">Cargo: </t>
  </si>
  <si>
    <t>Directora de Gestión Corporativa</t>
  </si>
  <si>
    <t>Fecha y número de Acta de aprobación del PMA</t>
  </si>
  <si>
    <t>Acta No. 3 del 22 de diciembre de 2020 del Comité Institucional de Gestión y Desempeño</t>
  </si>
  <si>
    <t>Seguimiento Control Interno</t>
  </si>
  <si>
    <t>Seguimiento AGN</t>
  </si>
  <si>
    <t>ITEM</t>
  </si>
  <si>
    <t>HALLAZGO</t>
  </si>
  <si>
    <t>Ni.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</si>
  <si>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</si>
  <si>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</si>
  <si>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</si>
  <si>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</si>
  <si>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</si>
  <si>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</si>
  <si>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</si>
  <si>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</si>
  <si>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</si>
  <si>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</si>
  <si>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</si>
  <si>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</si>
  <si>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Ni INFORME DE SEGUIMIENTO Y FECHA</t>
  </si>
  <si>
    <t>FECHA CIERRE HALLAZGO</t>
  </si>
  <si>
    <t>No. RADICADO</t>
  </si>
  <si>
    <t>OBSERVACIONES</t>
  </si>
  <si>
    <t>INICIO</t>
  </si>
  <si>
    <t>FINALIZACIÓN</t>
  </si>
  <si>
    <t>ACCION 1</t>
  </si>
  <si>
    <t>T1</t>
  </si>
  <si>
    <t>Tarea Cumplida en el marco del alcance del Acta de Visita de Inspección y Control realizada por el AGN entre el 20 y 23 de mayo de 2019, se encuentra publicada la política gestión documental página 14 del Código de Buen Gobierno CG-PEC-001 versión 10 listado maestro de documentos de la entidad.</t>
  </si>
  <si>
    <t>T2</t>
  </si>
  <si>
    <t>Tarea Cumplida en el marco del alcance del Acta de Visita de Inspección y Control realizada por el AGN entre el 20 y 23 de mayo de 2019, de acuerdo con oficio del AGN  con radicado No. 2-2021-2805 del 25 de marzo del 2021.</t>
  </si>
  <si>
    <t>Avanzar el Programa de Gestión Documental (PGD)</t>
  </si>
  <si>
    <t>T3</t>
  </si>
  <si>
    <t>Tarea Cumplida en el marco del alcance del Acta de Visita de Inspección y Control realizada por el AGN entre el 20 y 23 de mayo de 2019, de acuerdo con el oficio del AGN con radicado No. 2-2021-4444 del 17 de Junio del 2021.</t>
  </si>
  <si>
    <t>T4</t>
  </si>
  <si>
    <r>
      <t xml:space="preserve">Realizar autodiagnóstico, elaborar el plan de trabajo  del levantamiento de los inventarios de los </t>
    </r>
    <r>
      <rPr>
        <b/>
        <sz val="10"/>
        <color theme="1"/>
        <rFont val="Calibri"/>
        <family val="2"/>
        <scheme val="minor"/>
      </rPr>
      <t>archivos de gestión</t>
    </r>
    <r>
      <rPr>
        <sz val="10"/>
        <color theme="1"/>
        <rFont val="Calibri"/>
        <family val="2"/>
        <scheme val="minor"/>
      </rPr>
      <t>. (Priorizando: Subdirección de Gestión de Fiscalización Tributaria, Subdirección de Gestión de Registro Aduanero,  Subdirección de Representación Externa, Coordinación de Historias Laborales, Coordinación de Contratos y Coordinación de Infraestructura)</t>
    </r>
  </si>
  <si>
    <t>Tarea Cumplida en marco del alcance del Acta de Visita de Inspección y Control realizada por el AGN entre el 20 y 23 de mayo de 2019, de acuerdo con el oficio del AGN con radicado No. 2-2021-4444 del 17 de Junio del 2021</t>
  </si>
  <si>
    <t xml:space="preserve">ACCION 2 </t>
  </si>
  <si>
    <t>T5</t>
  </si>
  <si>
    <r>
      <t xml:space="preserve">Realizar autodiagnóstico y elaborar el plan de trabajo del levantamiento de los inventarios de los </t>
    </r>
    <r>
      <rPr>
        <b/>
        <sz val="10"/>
        <color theme="1"/>
        <rFont val="Calibri"/>
        <family val="2"/>
        <scheme val="minor"/>
      </rPr>
      <t>archivos centrales</t>
    </r>
    <r>
      <rPr>
        <sz val="10"/>
        <color theme="1"/>
        <rFont val="Calibri"/>
        <family val="2"/>
        <scheme val="minor"/>
      </rPr>
      <t xml:space="preserve"> de la DIAN</t>
    </r>
  </si>
  <si>
    <t>Tarea Cumplida en marco del alcance del Acta de Visita de Inspección y Control realizada por el AGN entre el 20 y 23 de mayo de 2019 y con n el Tercer informe de seguimiento del 08 julio de 2020 y Cuarto informe de seguimiento del 22 octubre de 2020.</t>
  </si>
  <si>
    <t>T6</t>
  </si>
  <si>
    <r>
      <t xml:space="preserve">Ejecutar el plan de trabajo y presentar informes trimestral  de avance de levantamiento de inventarios de los </t>
    </r>
    <r>
      <rPr>
        <b/>
        <sz val="10"/>
        <color theme="1"/>
        <rFont val="Calibri"/>
        <family val="2"/>
        <scheme val="minor"/>
      </rPr>
      <t>archivos de gestión y de los archivos centrales</t>
    </r>
    <r>
      <rPr>
        <sz val="10"/>
        <color theme="1"/>
        <rFont val="Calibri"/>
        <family val="2"/>
        <scheme val="minor"/>
      </rPr>
      <t>.</t>
    </r>
  </si>
  <si>
    <t xml:space="preserve">Tarea  que en marco del alcance del Acta de Visita de Inspección y Control realizada por el AGN entre el 20 y 23 de mayo de 2019,  es sucesora de la Tarea cinco, y verificadas, las evidencias, el cuadro control de seguimiento de avance y el Informe generado por la dependencia responsable de la tarea para  el tercer trimestre del año 2022, respecto al levantamiento de inventarios documentales en los archivos de gestión y archivos centrales y en cumplimiento del plan de trabajo del plan de trabajo establecido,  "Para los archivos de gestión según lo reportado por las dependencias auditadas y se incluyen nuevas dependencias ( Dirección Seccional de Aduanas de Barranquilla, Dirección Seccional de Aduanas de Bogotá, Dirección Seccional de Aduanas de Bogotá-Aeropuerto, Dirección Seccional de Impuestos y Aduanas de Ipiales, Dirección Seccional de Aduanas de Cali, Dirección Seccional de Aduanas de Cartagena, Dirección Seccional de Aduanas de Cúcuta, Dirección Seccional de Impuestos de Cali, Dirección Seccional de Impuestos de Medellín, Dirección Seccional de Impuestos y Aduanas de Armenia, Dirección Seccional de Impuestos y Aduanas de Bucaramanga, Dirección Seccional Delegada de Impuestos y Aduanas de San José del Guaviare, Dirección Seccional Delegada de Impuestos y Aduanas de Inírida, Dirección Seccional de Impuestos y Aduanas de Florencia, Dirección Seccional de Impuestos y Aduanas de Girardot, Dirección Seccional de Impuestos y Aduanas de Ibagué, Dirección Seccional de Impuestos y Aduanas de Pasto, Dirección Seccional de Impuestos y Aduanas de Pereira, Dirección Seccional de Impuestos y Aduanas de Popayán, Dirección Seccional de Impuestos y Aduanas de Puerto Asís, Dirección Seccional de Impuestos y Aduanas de Sogamoso, Dirección Seccional de Impuestos y Aduanas de Santa Marta, Dirección Seccional de Impuestos y Aduanas de Tunja, Dirección Seccional de Impuestos y Aduanas de Tuluá, Dirección Seccional de Impuestos y Aduanas de Villavicencio, Dirección Seccional de Impuestos y Aduanas de Tumaco, Dirección Seccional de Impuestos de Cartagena, Dirección Seccional de Impuestos y Aduanas de Barrancabermeja, Dirección Seccional de Impuestos y Aduanas de Buenaventura, Dirección Seccional de Impuestos de Bogotá, Dirección Seccional de Impuestos y Aduanas de Manizales, Nivel Central Coordinación Canales de Servicio, Nivel Central Infraestructura, Nivel Central Coordinación Historias Laborales, Nivel Central Subdirección Fiscalización Tributaria, Nivel Central Subdirección Asuntos Contratos, Nivel Central Dirección Jurídica, Nivel Central Subdirección de Normativa y Doctrina, Nivel Central Relatoría, Nivel Central Subdirección Recursos Jurídicos, Nivel Central Coordinación Secretaria Recursos Jurídicos, Nivel Central Subdirección Representación Externa, Nivel Central Coordinación de Representación Externa, Nivel Central Coordinación Conciliación Defensa Judicial, Nivel Central  Coordinación Defensa Jurídica, Nivel Central Subdirección Asuntos Penales), reportando un total de 36.120 registros . Para los archivos centrales se avanzó con el levantamiento de inventarios a septiembre 30 de 2022 en 1069,551458 arrojando un total acumulado de 102,872, lo permite registrar el porcentaje de 93%. Las evidencias se encuentran en la siguiente ruta electrónica: </t>
  </si>
  <si>
    <t>https://diancolombia.sharepoint.com/sites/DGRAE1/Sub_Recur_Fisicos/Coord_Comunicacion_Controles/Forms/AllItems.aspx?e=5%3A2908df3559aa481fae108b2ea8fed699&amp;at=9&amp;CT=1626386474933&amp;OR=OWA%2DNT&amp;CID=9a8a423e%2D22c0%2D0ebc%2Dd847%2De9f6e3f9b143&amp;FolderCTID=0x01200011BEB07B293757489B936071C33C2154&amp;id=%2Fsites%2FDGRAE1%2FSub%5FRecur%5FFisicos%2FCoord%5FComunicacion%5FControles%2FEVIDENCIAS%2DSEGUIMIENTO%20PMA%20AGN%202019%2D2022&amp;viewid=d19d57eb%2D7fde%2D4c6b%2Dad0c%2D76ef0cd16e6c</t>
  </si>
  <si>
    <t>T7</t>
  </si>
  <si>
    <t>Elaborar diagnóstico identificando los documentos de fondos acumulados en los archivos centrales de la DIAN.</t>
  </si>
  <si>
    <t>Tarea  que en marco del alcance del contexto del Acta de Visita de Inspección y Control realizada por el AGN entre el 20 y 23 de mayo de 2019, se encuentra cumplida de acuerdo con oficio del AGN con radicado No. 2-2021-7798 del 03 de agosto del 2021.</t>
  </si>
  <si>
    <t>T8</t>
  </si>
  <si>
    <t xml:space="preserve">Tarea  que en marco del alcance del Acta de Visita de Inspección y Control realizada por el AGN entre el 20 y 23 de mayo de 2019, se encuentra cumplida de acuerdo con oficio del AGN con radicado No. 2-2021-1407 del 14 de febrero del 2022.
</t>
  </si>
  <si>
    <t>T9</t>
  </si>
  <si>
    <t xml:space="preserve">Tarea que en marco del alcance del Acta de Visita de Inspección y Control realizada por el AGN entre el 20 y 23 de mayo de 2019, se encuentra en etapas preparatorias de plan de trabajo archivístico integral con cuadro control de avance para someter las TVD a aprobación al Comité Institucional de Gestión y Desempeño lo que permite registrar un grado de avance preparatorio para obtener el acta de comité en el 75%.
Las evidencias se encuentran en la siguiente ruta electrónica: </t>
  </si>
  <si>
    <t>5.2</t>
  </si>
  <si>
    <t>La DIAN, presuntamente incumple con lo establecido en el artículo 4 del Acuerdo 042 de 2002, respecto a organización e inventario documental, además se deberá atender puntualmente la desagregación de expedientes del área de Contratación, e incumplimiento del parágrafo del artículo 12 del Acuerdo 02 de 2014 diligenciamiento de la hoja de control.
La DIAN, frente a procesos de organización de Historias Laborales no cumple lo establecido en la Circular Ni 04 de 2003, y parágrafo del artículo 12 de Acuerdo Ni 02 de 2014, toda vez que los expedientes cuentan con diligenciamiento técnico de hoja de control de forma parcial, proceso de foliación parcial y el formato FUID no cuenta con los campos diligenciados y se encuentra desactualizado.</t>
  </si>
  <si>
    <t>T10</t>
  </si>
  <si>
    <t xml:space="preserve">Tarea  que en marco del alcance del Acta de Visita de Inspección y Control realizada por el AGN entre el 20 y 30 de mayo de 2019,   verificadas, las evidencias, el cuadro control de seguimiento de avance según plan de trabajo establecido  y el Informe generado por la dependencia responsable de la tarea,  para  el tercer trimestre del año 2022, respecto al plan de trabajo de avance en la organización de unidades documentales en los Archivos de gestión de las dependencias auditadas: Coordinación de Contratos, Subdirección de Representación Externa, Coordinación de Historias Laborales y Coordinación de Infraestructura, se precisa que según evidencias aportadas, la Subdirección de Fiscalización Tributaria para este trimestre no aportó evidencias, toda vez, que el segundo trimestre del 2022, informó que finalizó dicha organización según planta de trabajo( tal como se observa en el correo electrónico anexo dentro de las evidencias de esta tarea), así mismo, se incluyeron nuevas dependencias lo que permite soportar el grado de avance del 81%. Las evidencias se encuentran en la siguiente ruta electrónica: </t>
  </si>
  <si>
    <t>T11</t>
  </si>
  <si>
    <t>Tarea  que en marco del alcance del Acta de Visita de Inspección y Control, realizada por el AGN entre el 20 y 23 de mayo de 2019. Se encuentra con el procedimiento ajustado según ruta de consulta en listado maestro, en marco del alcance del contexto del Acta de Visita de Inspección y Control realizada por el AGN entre el 20 y 30 de mayo de 2019</t>
  </si>
  <si>
    <t>T12</t>
  </si>
  <si>
    <t xml:space="preserve">Tarea  que en marco del alcance del Acta de Visita de Inspección y Control realizada por el AGN entre el 20 y 23 de mayo de 2019, en el Quinto Informe del 29 de enero de 2021, se aportaron como evidencias: Acta N° 02 del 26 de julio de 2020 y la Resolución N° 104 del 17 de noviembre del 2020, por lo tanto, esta tarea de Revisar, actualizar y aprobar el Sistema Integrado de Conservación (SIC) se encuentra cumplida al 100%.
</t>
  </si>
  <si>
    <t>T13</t>
  </si>
  <si>
    <t>Informe semestral de seguimiento</t>
  </si>
  <si>
    <t xml:space="preserve">Tarea que en marco del alcance del Acta de Visita de Inspección y Control realizada por el AGN entre el 20 y 23 de mayo de 2019, y de conformidad con las evidencias y el informe semestral presentado por el área responsable de la tarea, se encuentra que para el tercer trimestre del 2022 respecto al seguimiento y control de la implementación del SIC en las direcciones seccionales, se aporta como muestra Dirección Seccional De Aduanas De Barranquilla, Dirección Seccional De Aduanas De Bogotá, Dirección Seccional De Aduanas De Bogotá Aeropuerto, Dirección Seccional De Aduanas De Cali, Dirección Seccional De Aduanas De Cartagena, Dirección Seccional De Aduanas De Cúcuta, Dirección Seccional De Impuestos De Barranquilla, Dirección Seccional De Impuestos De Bogotá, Dirección Seccional De Impuestos De Cali, Dirección Seccional De Impuestos De Cartagena, Dirección Seccional De Impuestos De Medellín, Dirección Seccional De Impuestos Y Aduanas De Armenia, Dirección Seccional De Impuestos Y Aduanas De Barrancabermeja, Dirección Seccional De Impuestos Y Aduanas De Florencia, Dirección Seccional De Impuestos Y Aduanas De Ibagué, Dirección Seccional De Impuestos Y Aduanas De Ipiales, Dirección Seccional De Impuestos Y Aduanas De Leticia, Dirección Seccional De Impuestos Y Aduanas De Manizales, Dirección Seccional De Impuestos Y Aduanas De Neiva, Dirección Seccional De Impuestos Y Aduanas De Pasto, Dirección Seccional De Impuestos Y Aduanas De Pereira, Dirección Seccional De Impuestos Y Aduanas De Popayán, Dirección Seccional De Impuestos Y Aduanas De San Jose De Guaviare, Dirección Seccional De Impuestos Y Aduanas De Santa Marta, Dirección Seccional De Impuestos Y Aduanas De Sogamoso, Dirección Seccional De Impuestos Y Aduanas De Tuluá, Dirección Seccional De Impuestos Y Aduanas De Tunja, Dirección Seccional De Impuestos Y Aduanas De Villavicencio, Dirección Seccional Delegada De Impuestos Y Aduanas  De Puerto Inírida, Dirección Seccional Delegada De Impuestos Y Aduanas De Tumaco y Nivel Central- Grandes Contribuyentes), lo que permite registrar un grado de avance en la tarea del 82%. Las evidencias se encuentran en la siguiente ruta electrónica: </t>
  </si>
  <si>
    <t>Fecha de corte cumplimiento ITRC</t>
  </si>
  <si>
    <t>Fecha actualización ITRC</t>
  </si>
  <si>
    <t>INSP. 1707022404 
H 1,2,3,4,5,6,7,8,9</t>
  </si>
  <si>
    <t>RG1</t>
  </si>
  <si>
    <t>Hallazgo 1 " Inexacta valoración de la mercancía en las actas de aprehensión.</t>
  </si>
  <si>
    <t>ID del Riesgo de Gestión  :  RG1  Evitar imprecisiones en los actos administrativos generados en el Despacho que conlleven a errores formales
ID del Riesgo de Corrupción :  RFC 1. Generar actos administrativos inexactos o tomar decisiones que no se encuentren ajustadas a derecho</t>
  </si>
  <si>
    <t>1. Realizar reinducción a los funcionarios del área comercial  a nivel nacional frente a la aplicación de los procedimientos, actualización de los sistemas de información, calidad de los actos administrativos y normatividad vigente, de acuerdo con el Plan integral  de Capacitación.</t>
  </si>
  <si>
    <t>Actualizar a los funcionarios en la normatividad vigente del area asi como los procedimientos vigentes, complementar con temas</t>
  </si>
  <si>
    <t>Registro de asistencia a las capacitaciones programadas.</t>
  </si>
  <si>
    <r>
      <rPr>
        <b/>
        <sz val="12"/>
        <rFont val="Arial"/>
        <family val="2"/>
      </rPr>
      <t>DGC</t>
    </r>
    <r>
      <rPr>
        <sz val="12"/>
        <rFont val="Arial"/>
        <family val="2"/>
      </rPr>
      <t xml:space="preserve">
NC - Subproceso de Operación Logística 
Dirección de Gestión Corporativa
Subdirección Logística
ACTUALIZADO
30112021</t>
    </r>
  </si>
  <si>
    <t xml:space="preserve">Hallazgo 2 " Modificación incorrecta de actos administrativos". </t>
  </si>
  <si>
    <t>2. Realizar seguimiento a las Direcciones Seccionales  frente a la aplicación de los procedimientos publicados relacionados con la disposición de las mercancías y determinación de la modalidad de disposición  de acuerdo  a lo establecido en el plan de autoevaluación año 2018 y acompañamientos al proceso de disposicion de mercancías segun muestra seleccionada</t>
  </si>
  <si>
    <t>Lograr que las Direcciones seccionales den cumplimiento a lo establecido en los procedimientos vigentes.</t>
  </si>
  <si>
    <t>Informe de autoevaluación por Dirección Seccional. Informes o actas de disposición para los acompañamientos realizados por funcionarios de la Subdirección.</t>
  </si>
  <si>
    <t xml:space="preserve">Hallazgos 3 " Actos administrativos que carecen de motivación y falta de valoración del material probatorio". </t>
  </si>
  <si>
    <t>3. Brindar apoyo a las Direcciones Seccionales que no cuenten con personal suficiente para llevar a cabo las labores de disposición de mercancias, a traves del acompañamiento de   funcionarios de la Subdirección de Gestión Comercial para la realización de inspecciones y proyectos para la disposición.</t>
  </si>
  <si>
    <t>Lograr que las Direcciones Seccionales agilicen la disposición  de las mercancias.</t>
  </si>
  <si>
    <t>Informe de acompañamiento realizado</t>
  </si>
  <si>
    <t>muestra</t>
  </si>
  <si>
    <t xml:space="preserve">Hallazgos 4 " Actos administrativos que carecen de motivación y falta de valoración del material probatorio". </t>
  </si>
  <si>
    <t xml:space="preserve">4. Revisar y diligenciar, previa la expedición del acto administrativo, el contenido, forma y argumentos jurídicos mediante lista de chequeo que permita establecer que se ha ejercido control.  </t>
  </si>
  <si>
    <t>Lograr un resultado eficaz a través de los actos administrativos.</t>
  </si>
  <si>
    <t>Lista de chequeo diligenciada de cada uno de los actos administrativos proferidos.</t>
  </si>
  <si>
    <r>
      <rPr>
        <b/>
        <sz val="12"/>
        <rFont val="Arial"/>
        <family val="2"/>
      </rPr>
      <t>DGC</t>
    </r>
    <r>
      <rPr>
        <sz val="12"/>
        <rFont val="Arial"/>
        <family val="2"/>
      </rPr>
      <t xml:space="preserve">
DS - Subproceso de Operación Logística 
Despacho del Director Seccional 
ACTUALIZADO
30112021</t>
    </r>
  </si>
  <si>
    <t xml:space="preserve">Hallazgo 5" Actos administrativos motivados con base en normatividad desactualizada, </t>
  </si>
  <si>
    <t>5. Acompañamiento de escritorio aleatorio por parte de la Dirección de Gestión Jurídica al área Jurídica de la Dirección Seccional de Impuestos y Aduanas Tipo 1 efectuando control a los fallos de los recursos interpuestos.  De acuerdo al plan de autoevaluación de la dirección de gestión.</t>
  </si>
  <si>
    <t>Autocontrol mensual a los fallos proferidos.</t>
  </si>
  <si>
    <t xml:space="preserve"> 5% de actos proferidos. Reporte trimestral</t>
  </si>
  <si>
    <r>
      <rPr>
        <b/>
        <sz val="12"/>
        <rFont val="Arial"/>
        <family val="2"/>
      </rPr>
      <t>DGC</t>
    </r>
    <r>
      <rPr>
        <sz val="12"/>
        <rFont val="Arial"/>
        <family val="2"/>
      </rPr>
      <t xml:space="preserve">
NC - Subproceso de Operación Logística 
Dirección de Gestión Jurídica
ACTUALIZADO
30112021</t>
    </r>
  </si>
  <si>
    <t xml:space="preserve">Hallazgo 6 " Admisión de recursos de reconsideración extemporáneos  y </t>
  </si>
  <si>
    <t>6. Proferir Memorando dando instrucciones a los Directores Seccionales respecto de la Planeación, evaluación, control de las acciones u operativos, el autocontrol sobre las aprehensiones en especial sobre el avalúo de las mercancías y las decisiones de fondo.</t>
  </si>
  <si>
    <t xml:space="preserve">Evitar que se generen mayores costos de bodegaje a la entidad por sobreavaluos en mercancías aprehendidas. 
</t>
  </si>
  <si>
    <t xml:space="preserve">Memorando </t>
  </si>
  <si>
    <r>
      <rPr>
        <b/>
        <sz val="12"/>
        <rFont val="Arial"/>
        <family val="2"/>
      </rPr>
      <t>DGC</t>
    </r>
    <r>
      <rPr>
        <sz val="12"/>
        <rFont val="Arial"/>
        <family val="2"/>
      </rPr>
      <t xml:space="preserve">
NC - Subproceso de Operación Logística
Subdirección de Fiscalización Aduanera
ACTUALIZADO
30112021</t>
    </r>
  </si>
  <si>
    <t xml:space="preserve">hallazgo 7" Resoluciones de destrucción de mercancías anteriores a la fecha de ingreso de la mercancía al depósito para su custodia", </t>
  </si>
  <si>
    <t>7. Capacitar a todo el personal de las Divisiones de Gestión de Control Operativo, sobre la correcta aplicación del procedimiento establecido para la valoración de mercancía aprehendida; actividad que se debe realizar en coordinación con la Subdirección de Fiscalización Adanera.</t>
  </si>
  <si>
    <t>Evitar sobre avalúos en mercancías aprehendidas que generen mayores costos a la entidad.</t>
  </si>
  <si>
    <t>Registros de asistencia a capacitaciones de retroalimentación.</t>
  </si>
  <si>
    <r>
      <rPr>
        <b/>
        <sz val="12"/>
        <rFont val="Arial"/>
        <family val="2"/>
      </rPr>
      <t>DGC</t>
    </r>
    <r>
      <rPr>
        <sz val="12"/>
        <rFont val="Arial"/>
        <family val="2"/>
      </rPr>
      <t xml:space="preserve">
NC - Subproceso de Operación Logística
Subdirector de Operativa Policial</t>
    </r>
  </si>
  <si>
    <t xml:space="preserve">Hallazgo 8 " Inconsistencias y error en la motivación de resolución de donación de mercancías". </t>
  </si>
  <si>
    <t>8. Orden y Lineamientos para la prevención del daño antijuridico, con inidicaiones disciplinarias y legales, para los funcionarios adscritos a la Dirección de Gestión de Policía Fiscal y Aduanera.</t>
  </si>
  <si>
    <t>Evitar inconsistencias en el diligenciamiento de las actas de aprehensión y el sobre avalúo de las mercancías aprehendidas que generen mayores costos a la entidad y/o daño antijuridico.</t>
  </si>
  <si>
    <t>Comunicación institucional</t>
  </si>
  <si>
    <t xml:space="preserve">Hallazgo 9 " Admisión de recursos de reconsideración extemporáneos e Incirrecta motivación de actos administrativos </t>
  </si>
  <si>
    <t>9. Realizar seguimiento de manera trimestral al cumplimiento de lo establecido en el memorando mencionado</t>
  </si>
  <si>
    <t>Garantizar el conocimiento y aplicación del memorando por parte de los Funcionarios a quienes va dirigido.</t>
  </si>
  <si>
    <t>Actas de socialización en la que conste reunión para difusión y aplicación del Memorando</t>
  </si>
  <si>
    <r>
      <rPr>
        <b/>
        <sz val="12"/>
        <rFont val="Arial"/>
        <family val="2"/>
      </rPr>
      <t>DGC</t>
    </r>
    <r>
      <rPr>
        <sz val="12"/>
        <rFont val="Arial"/>
        <family val="2"/>
      </rPr>
      <t xml:space="preserve">
NC - Subproceso de Operación Logística
Subdirección de Fiscalización Aduanera
ACTUALIZADO
30112021</t>
    </r>
  </si>
  <si>
    <t>INSP. 1707022404 
H 10, 11, 12, 13, 14, 15</t>
  </si>
  <si>
    <t>RG2</t>
  </si>
  <si>
    <t xml:space="preserve">hallazgo 10 " Ausencia de trazabilidad y completitud en la información del almacenamiento,custodia y destrucción de las mercancías". </t>
  </si>
  <si>
    <t>ID del Riesgo de Gestión  :  Pérdida, cambio o modificación en las características como cantidad, valor y descripción de las mercancías aprehendidas por la DIAN en su almacenamiento y las actividades relacionadas con la disposición de la misma a través de la modalidad de destrucción.
ID del Riesgo de Corrupción RFC 2. Pérdida, cambio o modificación en las características como cantidad, valor y descripción de las mercancías aprehendidas por la DIAN en su almacenamiento y las actividades relacionadas con la disposición de la misma a través de la modalidad de destrucción.</t>
  </si>
  <si>
    <t>1. Realizar seguimiento y verificación a nivel nacional al cumplimiento de conformación de eventos de disposición de mercancias, cruce de información con el fin de verificar que los valores y cantidades registradas en los actos administrativos de disposición, correspondan con lo registrado en los documentos de egreso. Así como tambien, verificar la coherencia de la información registrada en el acta de aprehensión, documentos de ingreso de mercancias y documentos de egreso.</t>
  </si>
  <si>
    <t>Garantizar la integridad de la información reportada en los documentos, logrando así contar con información real y veraz.</t>
  </si>
  <si>
    <t xml:space="preserve">Informe de autoevaluación aplicado  por Dirección Seccional evaluada. </t>
  </si>
  <si>
    <t>2. Realizar control por parte del GIT de comercialización a la conformación de las carpetas de los eventos de disposición de mercancias. Muestra aleatoria.</t>
  </si>
  <si>
    <t>Lista de Chequeo de la revision del evento, sobre la muestra tomada.</t>
  </si>
  <si>
    <r>
      <rPr>
        <b/>
        <sz val="12"/>
        <rFont val="Arial"/>
        <family val="2"/>
      </rPr>
      <t>DGC</t>
    </r>
    <r>
      <rPr>
        <sz val="12"/>
        <rFont val="Arial"/>
        <family val="2"/>
      </rPr>
      <t xml:space="preserve">
DS - Subproceso de Operación Logística 
Direcciones Seccionales a Nivel Nacional 
ACTUALIZADO
30112021</t>
    </r>
  </si>
  <si>
    <t>3. Realizar inventario físico a las mercancías aprehendidas decomisadas y abandonadas a favor de la Nación,realizando inspeccion fisica, cruce con la información reportada en los sistemas, de acuerdo a la muestra remitida por la Subdirección de Gestión Comercial.( 20 Direcciones Seccionales en el año )</t>
  </si>
  <si>
    <t>Contar con información consistente real y veraz de las  existencias de mercancias aprehendidas, decomisadas y abandonadas a favor de la Nación.</t>
  </si>
  <si>
    <t>Certificación trimestral de las existencias de mercancias ADA suscrita por el Director Seccional y el G.I.T de comercialización o quien haga sus veces en la Dirección Seccional, acompañada de las actas de inspección suscritas por las personas que intervinieron en el proceso o documento soporte que aplique.</t>
  </si>
  <si>
    <t xml:space="preserve">Hallazgo 11 " Ausencia de integridad y congruencia en la información,desde el ingreso de la mercancía aprehendida a bodega, hasta el egreso de la misma para su destrucción, que permiten identificar presuntos faltantes por un valor de $ 199.106.806". </t>
  </si>
  <si>
    <t>4. Realizar visita de acompañamiento a la Dirección Seccional de Impuestos y Aduanas de San Andrés para revision y apoyo en la suscripción del contrato de destrucción y verificación del   recinto de almacenamiento de las mercancías.</t>
  </si>
  <si>
    <t>Optimizar el proceso de Administración, control y disposición de las mercancias</t>
  </si>
  <si>
    <t>Informe comisión de la visita programada para los días 19 y 20 de Octubre de 2017.</t>
  </si>
  <si>
    <t>5. Suscribir contrato cuyo objeto sea la "prestación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t>
  </si>
  <si>
    <t>Evitar faltantes, deterioro, perdidas y/o sustitución de la mercancía que tienen como disposición final la modalidad de destrucción.</t>
  </si>
  <si>
    <t>contrato firmado para 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t>
  </si>
  <si>
    <r>
      <rPr>
        <b/>
        <sz val="12"/>
        <rFont val="Arial"/>
        <family val="2"/>
      </rPr>
      <t>DGC</t>
    </r>
    <r>
      <rPr>
        <sz val="12"/>
        <rFont val="Arial"/>
        <family val="2"/>
      </rPr>
      <t xml:space="preserve">
DS - Subproceso de Operación Logística 
Direccion Seccional de Impuestos y Aduanas de San Andrés
División Administrativa y Financiera 
ACTUALIZADO
30112021</t>
    </r>
  </si>
  <si>
    <t>6. Reiterar a las Direcciones Seccionales la aplicación de los lineamientos establecidos frente a la ejecución de los contratos para destrucción y sacrificio de animales.</t>
  </si>
  <si>
    <t xml:space="preserve">Lograr que las Direcciones Seccionales den cumplimiento a los lineamientos establecidos. </t>
  </si>
  <si>
    <t>Oficio remitido a las direcciones Seccionales</t>
  </si>
  <si>
    <r>
      <rPr>
        <b/>
        <sz val="12"/>
        <rFont val="Arial"/>
        <family val="2"/>
      </rPr>
      <t xml:space="preserve">DGC
</t>
    </r>
    <r>
      <rPr>
        <sz val="12"/>
        <rFont val="Arial"/>
        <family val="2"/>
      </rPr>
      <t>NC - Subproceso de Operación Logística 
Dirección de Gestión Corporativa
Subdirección Logística
ACTUALIZADO
30112021</t>
    </r>
  </si>
  <si>
    <t xml:space="preserve">Hallazgo 12 " Diferencias físicas entre lo observado y lo registrado en los documentos soporte (DIIAM/DIM/DEM/Reporte de inventario de mercancías/Actas de aprehensión, Actas de inspección física, Actas de custodia). </t>
  </si>
  <si>
    <t>7. Reiterar la importancia de la aplicación de la matriz de riesgos para la supervisión de almacenamiento y custodia de la mercancia</t>
  </si>
  <si>
    <t>Mitigar los riesgos por cambio o pérdida de la mercancia</t>
  </si>
  <si>
    <t>8. Modificación del contrato de Operación Logística, permitiendo  que el almacenamiento del combustible se realice en estaciones de servicios con cargo a este contrato.</t>
  </si>
  <si>
    <t>Modificación contractual  suscrita</t>
  </si>
  <si>
    <t>9. Revisión de la actualización de las cuentas de usuario y nombres de los funcionarios autorizados para ingreso y entrega de la mercancia Aprehendida, Decomisada y Abandonada a favor de la Nación en el sistema de informacion ADA, teniendo como insumo el archivo de roles de SIE, generado y remitido por la Subdirección de Gestión de Tecnología y Telecomunicaciones.</t>
  </si>
  <si>
    <t>Garantizar el debido ingreso al aplicativo por los funcionarios que tienen la competencia para hacerlo, realizando la revisión del listado de roles activos correspondiente.</t>
  </si>
  <si>
    <t xml:space="preserve">Solicitud a la Subdirección de Gestión de Tecnología y Telecomunicaciones para  que remita el archivo de roles de SIE </t>
  </si>
  <si>
    <t xml:space="preserve">Hallazgo 13 " El aplicativo ADA se encuentra desactualizado y con vulnerabilidades de seguridad. </t>
  </si>
  <si>
    <t>Archivo de roles de SIE actualizado generado por tecnologia.</t>
  </si>
  <si>
    <r>
      <rPr>
        <b/>
        <sz val="12"/>
        <rFont val="Arial"/>
        <family val="2"/>
      </rPr>
      <t>DGC</t>
    </r>
    <r>
      <rPr>
        <sz val="12"/>
        <rFont val="Arial"/>
        <family val="2"/>
      </rPr>
      <t xml:space="preserve">
NC - Subproceso Innovación y Tecnología
Dirección de Gestión de Innovación y Tecnología
Coordinación para el apoyo a los sistemas de información.
ACTUALIZADO
30112021</t>
    </r>
  </si>
  <si>
    <t>10. Realizar los requerimientos detallados del sie ADA</t>
  </si>
  <si>
    <t>Analizar de manera detallada los requerimientos del SIE ADA</t>
  </si>
  <si>
    <t>Documento de requerimientos detallados</t>
  </si>
  <si>
    <t xml:space="preserve">11. Realizar un plan de trabajo que contenga las actividades a implementar, de acuerdo a las decisiones tomadas para implementar el SIE ya sean: (Compra, elaboración, contratación). Sujetas a la implementación del plan de modernización tecnológica de la DIAN.
</t>
  </si>
  <si>
    <t>Analizar la forma de implementación el SIE de ADA, con la elaboración de un plan de trabajo para su implantación en la Entidad.</t>
  </si>
  <si>
    <t>Cronograma de trabajo de implentación de acuerdo al análisis realizado para la construcción del SIE</t>
  </si>
  <si>
    <t xml:space="preserve">Hallazgo 14 " Incumplimiento a las politicas de seguridad de la información en el uso personal e instransferible de las cuentas de usuario y el uso de medios removibles". </t>
  </si>
  <si>
    <t>12. Adelantar el proceso de contratación de la solución tecnológica.</t>
  </si>
  <si>
    <t>Estrategia de Digitalización de los Sistemas de Información de la DIAN, dentro del plan de modernización tecnologica(ley 1819 DE 2016)</t>
  </si>
  <si>
    <t>Informe de avance del proceso de contratación</t>
  </si>
  <si>
    <r>
      <rPr>
        <b/>
        <sz val="12"/>
        <rFont val="Arial"/>
        <family val="2"/>
      </rPr>
      <t>DGC</t>
    </r>
    <r>
      <rPr>
        <sz val="12"/>
        <rFont val="Arial"/>
        <family val="2"/>
      </rPr>
      <t xml:space="preserve">
NC - Subproceso Innovación y Tecnología
Dirección de Gestión de Innovación y Tecnología
Coordinación para el apoyo a los sistemas de información.
NC - Subproceso de Operación Logística 
Dirección de Gestión Corporativa
Subdirección Logística
ACTUALIZADO
30112021</t>
    </r>
  </si>
  <si>
    <t>13. Inicio de la implementación de la solución tecnológica del Proyecto.</t>
  </si>
  <si>
    <t>Plan de trabajo de implementación de la solución tecnológica.</t>
  </si>
  <si>
    <r>
      <rPr>
        <b/>
        <sz val="12"/>
        <rFont val="Arial"/>
        <family val="2"/>
      </rPr>
      <t>DGC</t>
    </r>
    <r>
      <rPr>
        <sz val="12"/>
        <rFont val="Arial"/>
        <family val="2"/>
      </rPr>
      <t xml:space="preserve">
NC - Subproceso Innovación y Proyectos
Dirección de Gestión de Innovación y Tecnología
Subdirección Soluciones y Desarrollo
Subdirección de Infraestructura Tecnológica y de Operaciones
Subdirección de Procesamiento de datos
NC - Subproceso de Operación Logística 
Dirección de Gestión Corporativa
Subdirección Logística
ACTUALIZADO
30112021</t>
    </r>
  </si>
  <si>
    <t>Informe de seguimiento y/o actas de reunión</t>
  </si>
  <si>
    <t xml:space="preserve">Hallazgo 15 "El equipo de la Agencia ITRC, verificó las obligaciones del contratista Lito SAS encargado de ejecutar la destrucción y disposición final de mercancías en los años 2016 y 2017 en las Seccionales de Riohacha, Arauca y Cartagena y los productos a entregar por parte del mismo, por otra parte la Seccional de San Andrés a la fecha de la visita no contaba con contrato de destrucción de mercancía. </t>
  </si>
  <si>
    <t>14. Implantación de la solución tecnológica</t>
  </si>
  <si>
    <t>Solución en producción</t>
  </si>
  <si>
    <t>15. Verificar la instalación del “Antivirus Symantec End point Protection”. Nivel Nacional</t>
  </si>
  <si>
    <t>Realizar revisiones periódicas permanentes tendientes a determinar que maquinas no tienen el Software “Symantec End point Protection” instalado o lo tienen instalado y su versión no es la última aplicada con el fin de adelantar los correctivos correspondientes y garantizar que todos los equipos a nivel nacional cumplan con esta política de seguridad.</t>
  </si>
  <si>
    <t>Informe de verificación permanente.</t>
  </si>
  <si>
    <r>
      <rPr>
        <b/>
        <sz val="12"/>
        <rFont val="Arial"/>
        <family val="2"/>
      </rPr>
      <t>DGC</t>
    </r>
    <r>
      <rPr>
        <sz val="12"/>
        <rFont val="Arial"/>
        <family val="2"/>
      </rPr>
      <t xml:space="preserve">
NC - Subproceso Innovación y Tecnología
Subdirección de Gestión de Tecnología de Información y Telecomunicaciones
Coordinación de soprote Técnico al Usuario
ACTUALIZADO
30112021</t>
    </r>
  </si>
  <si>
    <t xml:space="preserve">16. Analizar y actualizar el Reporte Mensual de Gestión de Roles Informáticos  Activos, con el fin de </t>
  </si>
  <si>
    <t>tener la completitud de la información.  (Totalidad de los Roles Informáticos Activos  de los Usuarios por cada Sistema de Información vigente de la DIAN).</t>
  </si>
  <si>
    <t>Generación del Reporte de Roles Informáticos  Activos de los Usuarios en la totalidad de los Sistemas de  información.</t>
  </si>
  <si>
    <t xml:space="preserve"> 31/12/2017</t>
  </si>
  <si>
    <r>
      <rPr>
        <b/>
        <sz val="12"/>
        <rFont val="Arial"/>
        <family val="2"/>
      </rPr>
      <t xml:space="preserve">DGC
</t>
    </r>
    <r>
      <rPr>
        <sz val="12"/>
        <rFont val="Arial"/>
        <family val="2"/>
      </rPr>
      <t>NC - Subproceso Innovación y Proyectos
Dirección de Gestión de Innovación y Tecnología
Coordinación para el apoyo a los sistemas de información.
ACTUALIZADO
30112021</t>
    </r>
  </si>
  <si>
    <t>17. Analizar el procedimiento de gestión de Roles y realizar cambios en caso requerido.</t>
  </si>
  <si>
    <t>Verificar la efectividad del procedimmiento de gestión de roles, para así proceder a hacer ajustes.</t>
  </si>
  <si>
    <r>
      <rPr>
        <b/>
        <sz val="12"/>
        <rFont val="Arial"/>
        <family val="2"/>
      </rPr>
      <t xml:space="preserve">DGC
</t>
    </r>
    <r>
      <rPr>
        <sz val="12"/>
        <rFont val="Arial"/>
        <family val="2"/>
      </rPr>
      <t>NC - Subproceso Innovación y Proyectos
Dirección de Gestión de Innovación y Tecnología
ACTUALIZADO
30112021</t>
    </r>
  </si>
  <si>
    <t xml:space="preserve">18. Monitoreo mediante autoevaluación virtual por parte de la Subdirección de Gestión de Representación Externa a las denuncias interpuestas  por pérdida de mercancías en las Direcciónes Seccionales con recinto propio.  </t>
  </si>
  <si>
    <t xml:space="preserve">Monitorear el estado de las denuncias interpuestas en Direcciónes Seccionales con recinto propio.  </t>
  </si>
  <si>
    <t>Informe semestral del estado real en que se encuentra las respectivas denuncias</t>
  </si>
  <si>
    <r>
      <rPr>
        <b/>
        <sz val="12"/>
        <rFont val="Arial"/>
        <family val="2"/>
      </rPr>
      <t>DGC</t>
    </r>
    <r>
      <rPr>
        <sz val="12"/>
        <rFont val="Arial"/>
        <family val="2"/>
      </rPr>
      <t xml:space="preserve">
NC - Subproceso de Operación Logística
Subdirección de Representación Externa
ACTUALIZADO
30112021</t>
    </r>
  </si>
  <si>
    <t>19. Desarrollar una campaña permanente respecto del uso de las políticas de seguridad de la información.</t>
  </si>
  <si>
    <t>evitar incumlimiento de las politicas de seguridad de la información</t>
  </si>
  <si>
    <t>evidencia del desarrollo de la campaña</t>
  </si>
  <si>
    <r>
      <rPr>
        <b/>
        <sz val="12"/>
        <rFont val="Arial"/>
        <family val="2"/>
      </rPr>
      <t>DGC</t>
    </r>
    <r>
      <rPr>
        <sz val="12"/>
        <rFont val="Arial"/>
        <family val="2"/>
      </rPr>
      <t xml:space="preserve">
NC - Subproceso  Innovacion y Tecnologia
Oficina de seguridad de la Información 
ACTUALIZADO
30112021</t>
    </r>
  </si>
  <si>
    <t>20. Tomar medidas necesarias para garantizar el adecuado almacenamiento de combustible</t>
  </si>
  <si>
    <t>Realizar acercamientos con ecopetrol, las fuerzas militares y entidades públicas para apoyo de almacenamiento de combustibles teniendo en cuenta la normatividad vigente( oficios, correos, actas de reunión).</t>
  </si>
  <si>
    <t>INSP. 1707022404 
H 16</t>
  </si>
  <si>
    <t>RG3</t>
  </si>
  <si>
    <t>Hallazgo No.16 "Ineficiencia en las actividades relacionadas con la definición de la situación jurídica y disposición final de la mercancía".</t>
  </si>
  <si>
    <t xml:space="preserve">ID del Riesgo de Gestión  : Deterioro, pérdida de la mercancia y sobrecostos por pago de bodegajes
ID del Riesgo de Corrupción RFC 3. Sobrecostos por pago de bodegaje y/o almacenamiento </t>
  </si>
  <si>
    <t>1. Gestionar la disposición de las mercancias con situación jurÍdica definida a favor de la Nación,  existentes a septiembre 30 de 2017 en la Dirección Seccional de Impuestos y Aduanas de Riohacha.</t>
  </si>
  <si>
    <t>Disminuir inventarios de mercancias que redundan en los costos de almacenamiento</t>
  </si>
  <si>
    <t>Valor de la mercancia egresada</t>
  </si>
  <si>
    <r>
      <rPr>
        <b/>
        <sz val="12"/>
        <rFont val="Arial"/>
        <family val="2"/>
      </rPr>
      <t>DGC</t>
    </r>
    <r>
      <rPr>
        <sz val="12"/>
        <rFont val="Arial"/>
        <family val="2"/>
      </rPr>
      <t xml:space="preserve">
DS - Subproceso de Operación Logística 
Dirección Seccional de Impuestos y Aduanas de Riohacha
Division Administrativa y Financiera
ACTUALIZADO
30112021</t>
    </r>
  </si>
  <si>
    <t>2. Gestionar la disposición de las mercancias con situación jurÍdica definida a favor de la Nación, existentes a septiembre 30 de 2017 en la Dirección Seccional de Impuestos y Aduanas de San Andrés.</t>
  </si>
  <si>
    <r>
      <rPr>
        <b/>
        <sz val="12"/>
        <rFont val="Arial"/>
        <family val="2"/>
      </rPr>
      <t>DGC</t>
    </r>
    <r>
      <rPr>
        <sz val="12"/>
        <rFont val="Arial"/>
        <family val="2"/>
      </rPr>
      <t xml:space="preserve">
DS - Subproceso de Operación Logística 
Dirección Seccional de Impuestos y Aduanas de San Andrés
Division Administrativa y Financiera
ACTUALIZADO
30112021</t>
    </r>
  </si>
  <si>
    <t>3. Gestionar la disposición de las mercancias con situación jurÍdica definida a favor de la Nación, existentes a septiembre 30 de 2017 en la Dirección Seccional de Aduanas de Cartagena.</t>
  </si>
  <si>
    <r>
      <rPr>
        <b/>
        <sz val="12"/>
        <rFont val="Arial"/>
        <family val="2"/>
      </rPr>
      <t>DGC</t>
    </r>
    <r>
      <rPr>
        <sz val="12"/>
        <rFont val="Arial"/>
        <family val="2"/>
      </rPr>
      <t xml:space="preserve">
DS - Subproceso de Operación Logística 
Dirección Seccional de Aduanas de Cartagena
Jefe de la División Administrativa y Financiera
GIT de Operación Logística
ACTUALIZADO
30112021</t>
    </r>
  </si>
  <si>
    <t>4. Gestionar la disposición de las mercancias con situación jurÍdica definida a favor de la Nación, existentes a septiembre 30 de 2017 en la Dirección Seccional de Impuestos y Aduanas de Arauca.</t>
  </si>
  <si>
    <r>
      <rPr>
        <b/>
        <sz val="12"/>
        <rFont val="Arial"/>
        <family val="2"/>
      </rPr>
      <t>DGC</t>
    </r>
    <r>
      <rPr>
        <sz val="12"/>
        <rFont val="Arial"/>
        <family val="2"/>
      </rPr>
      <t xml:space="preserve">
DS - Subproceso de Operación Logística 
Dirección Seccional de Impuestos y Aduanas de Arauca
División Administrativa y Financiera
ACTUALIZADO
30112021</t>
    </r>
  </si>
  <si>
    <t xml:space="preserve">5. Realizar informe de diagnóstico integral de la gestión de  las Direcciones Seccionales y remitirlo a las Direcciones Seccionales por parte de la Subdirección de Gestión Comercial.
</t>
  </si>
  <si>
    <t>Dar a conocer a las Direcciones Seccionales el análisis de la gestión para impulsar el avance de la misma.</t>
  </si>
  <si>
    <t>Informe diagnóstico integral  de gestión.</t>
  </si>
  <si>
    <t xml:space="preserve">6. Realizar seguimiento al avance de la gestión de  las Direcciones Seccionales en visitas de acompañamiento y seguimiento por parte de la Subdirección de Gestión Comercial.
</t>
  </si>
  <si>
    <t>Lograr que las Direcciones seccionales den cumplimiento a las metas establecidas.</t>
  </si>
  <si>
    <t xml:space="preserve">Informes de seguimiento </t>
  </si>
  <si>
    <t>7. Controlar los inventarios de mercancías sin situación jurídica definida que cuenta con más de un año de almacenamiento,de acuerdo a la información remitida por la Subdirección de Gestión Comercial.</t>
  </si>
  <si>
    <t>Contar con información consistente, real y veraz de la situación juridica de las mrcancias que permita la  disposicion de las mismas.</t>
  </si>
  <si>
    <t>Reporte de situación juridica registrada en el sistema o documentos que acrediten la gestión realizada por comercial y la respuesta recibida.</t>
  </si>
  <si>
    <r>
      <rPr>
        <b/>
        <sz val="12"/>
        <rFont val="Arial"/>
        <family val="2"/>
      </rPr>
      <t>DGC</t>
    </r>
    <r>
      <rPr>
        <sz val="12"/>
        <rFont val="Arial"/>
        <family val="2"/>
      </rPr>
      <t xml:space="preserve">
DS - Subproceso de Operación Logística
Direcciones Seccionales a nivel nacional 
ACTUALIZADO
30112021</t>
    </r>
  </si>
  <si>
    <t>INSP. 1707022422
H1,2,3,4</t>
  </si>
  <si>
    <t>RF1</t>
  </si>
  <si>
    <t>ID del hallazgo I. Fallas en la validación del cumplimiento de los requisitos para determinar la modalidad de chatarrización, en contravía de lo establecido en el procedimiento PR-CO-0380 “Chatarrización de Mercancías” versión 1.</t>
  </si>
  <si>
    <t>ID del Riesgo de Corrupción :  RFC 1. Pérdida y/o cambio de la mercancía aprehendida, decomisada o en abandono a favor de la Nación, dispuesta a través del procedimiento de chatarrización, para beneficio propio o de terceros</t>
  </si>
  <si>
    <t>1. Validar que se cumplan los requisitos previos a la generación de la resolución de chatarrización de mercancías</t>
  </si>
  <si>
    <t>Revisar de manera aleatoria las listas de chequeo y documentos soportes remitidas por las Direcciones Seccionales 
 de Aduanas de Cúcuta, Dirección Seccional de Aduanas de Bogotá, Dirección Seccional de Impuestos y Aduanas de Buenaventura, Dirección Seccional de Impuestos y Aduanas de Bucaramanga y Dirección Seccional de Impuestos y Aduanas de Maicao, correspondiente a cada acto administrativo.</t>
  </si>
  <si>
    <t xml:space="preserve">Informe de la muestra </t>
  </si>
  <si>
    <r>
      <rPr>
        <b/>
        <sz val="12"/>
        <rFont val="Arial"/>
        <family val="2"/>
      </rPr>
      <t>DGC</t>
    </r>
    <r>
      <rPr>
        <sz val="12"/>
        <rFont val="Arial"/>
        <family val="2"/>
      </rPr>
      <t xml:space="preserve">
DS - Subproceso de Operación Logística 
Dirección Seccional de Aduanas de Cúcuta
Dirección Seccional de Aduanas de Bogotá
Dirección Seccional de Impuestos y Aduanas de Buenaventura
Dirección Seccional de Impuestos y Aduanas de Bucaramanga
Dirección Seccional de Impuestos y Aduanas de Maicao
NC - Subproceso de Operación Logística 
Dirección de Gestión Corporativa
Subdirección Logística
Coordinacion de Chatarización y Destrucciones
ACTUALIZADO
30112021</t>
    </r>
  </si>
  <si>
    <t xml:space="preserve">ID del hallazgo II. Fallas en la validación del cumplimiento de los requisitos para determinar la modalidad de chatarrización mediante la inclusión en el proceso de Material NO ferroso, en contravía de lo establecido en el procedimiento PR-CO-0380 “Chatarrización de Mercancías” versión 1, el instructivo IN-CO-0169 “TRÁMITES PARA LA DISPOSICIÓN DE AUTOMOTORES Y MAQUINARIA AMARILLA”.
</t>
  </si>
  <si>
    <t>2. Verificar que la mercancía a incluir en los proyectos de chatarrización cumpla con las características para la modalidad</t>
  </si>
  <si>
    <t>Revisión y cruce de informacion de la mercancia a incluir en proyectos  de chatarrizacion remitida por la Dirección Seccional  frente a la herramienta tecnológica</t>
  </si>
  <si>
    <t xml:space="preserve">Consolidado de la información ( revision inicial  a la mercancia por lote). </t>
  </si>
  <si>
    <r>
      <rPr>
        <b/>
        <sz val="12"/>
        <rFont val="Arial"/>
        <family val="2"/>
      </rPr>
      <t>DGC</t>
    </r>
    <r>
      <rPr>
        <sz val="12"/>
        <rFont val="Arial"/>
        <family val="2"/>
      </rPr>
      <t xml:space="preserve">
NC - Subproceso de Operación Logística 
Dirección de Gestión Corporativa
Subdirección Logística
Coordinación de Chatarización y Destrucciones
ACTUALIZADO
30112021</t>
    </r>
  </si>
  <si>
    <t xml:space="preserve">ID del hallazgo III. Fallas en la Validación del cumplimiento de los requisitos y formalidades en la documentación para ejecutar la chatarrización, en contravía de lo establecido en el procedimiento PR-CO-0380 “Chatarrización de Mercancías” versión 1, el instructivo IN-CO-0169 “TRÁMITES PARA LA DISPOSICIÓN DE AUTOMOTORES Y MAQUINARIA AMARILLA” versión 1.
</t>
  </si>
  <si>
    <t>3. Asegurar el cumplimiento de los controles durante el flujo de los eventos de chatarrización</t>
  </si>
  <si>
    <t>Generar sistema de controles administrativos para el seguimiento y verificación del cumplimiento del flujo de chatarrización</t>
  </si>
  <si>
    <t>Informe  de eventos mensual.</t>
  </si>
  <si>
    <t>ID del hallazgo IV. Fallas en la supervisión y seguimiento al cumplimiento de las obligaciones contractuales de la empresa Recuperaciones Naranjo Reciclyn SAS, en contravía de lo establecido en el contrato No. 134-2017 y sus documentos anexos.</t>
  </si>
  <si>
    <t>4. Verificar por medio de control administrativo el cumplimiento de la obligación referente a la generación, envío y publicación del informe de supervisión del contrato de chatarrización</t>
  </si>
  <si>
    <t>Generar sistema de controles administrativos frente al cumplimiento de la supervisión del contrato de chatarrización</t>
  </si>
  <si>
    <t>Informe de emision y publicación de informe de supervisión.</t>
  </si>
  <si>
    <t>5. Ajustar el procedimiento de disposición de mercancías y documentos en lo referente a la chatarrización de mercancías de acuerdo a las necesidades de la Entidad.</t>
  </si>
  <si>
    <t>Revisar, actualizar y publicar el procedimiento y documentos en lo referente a la chatarrización de mercancías de acuerdo a las necesidades de la Entidad.</t>
  </si>
  <si>
    <t>Publicación del Procedimiento de disposición de mercancías y documentos en lo referente a la chatarrización de mercancías de acuerdo a las necesidades de la Entidad.</t>
  </si>
  <si>
    <t>6. Definir viabilidad del acompañamiento de la POLFA en las etapas del procedimiento de chatarrización de mercancías</t>
  </si>
  <si>
    <t>Realizar requerimiento a la POLFA y de manera conjunta establecer parametros y necesidades de acompañamiento en los eventos de chatarrización de mercancías</t>
  </si>
  <si>
    <t>Respuesta división de POLFA, respecto al acompañamiento de la en los eventos de chatarrización</t>
  </si>
  <si>
    <t>INSP. 1707022432
H1,2</t>
  </si>
  <si>
    <t>RFC1</t>
  </si>
  <si>
    <t xml:space="preserve">ID del hallazgo I. La Subdirección de Gestión Comercial y las Direcciones Seccionales evaluadas, disponen por la modalidad de donación, mercancías aprehendidas, decomisadas o abandonadas a favor de la Nación sin el lleno de los requisitos, en contravía de lo dispuesto en la Ley 1762 de 2015, el Decreto 1165 de 2019, Resolución 46 de 2019 y procedimiento PR-CO-0309 "Donación de mercancías" versión 1, evidenciado en: 1) Fallas en los controles de supervisión y seguimiento al proceso, 2) Falta de aplicación de las disposiciones legales y normativas para autorizar las donaciones y 3) Desactualización procedimiento PR-CO-0309 "Donación de mercancías“.
</t>
  </si>
  <si>
    <t xml:space="preserve">ID del Riesgo de Corrupción:  RFC 1. Discrecionalidad en el desarrollo de las actividades del procedimiento de donación de mercancías, para beneficio propio o de terceros  </t>
  </si>
  <si>
    <t>1. Verificar mensualmente el cumplimiento de requisitos y actividades que soportan el proyecto de donación al interior de las Direcciones Seccionales.</t>
  </si>
  <si>
    <t xml:space="preserve">Revisar el cumplimiento de las actividades, conformación de eventos y documentos soporte previstos en el instructivo IN-ADF-0214 "Donación de Mercancías ADA y Bienes Adjudicados a la Nación", para cual se tomará una muestra del 10%  de los proyectos de Donación que se reciban en el mes de las siguientes Direcciones Seccionales: de Aduanas de Cali, Aduanas de Medellin, Impuestos y Aduanas de Bucaramanga, Aduanas de Cartagena, Impuestos y Aduanas de Ipiales,Impuestos y Aduanas de Puerto Carreño, Impuestos y Aduanas de Leticia, Impuestos y Aduanas de Maicao, Impuestos y Aduanas de Pereira, Impuestos y Aduanas de Puerto Asis,  Impuestos y Aduanas de Santa Marta, Impuestos y Aduanas de Valledupar, Aduanas de Bogotá, Impuestos y Aduanas de Yopal. </t>
  </si>
  <si>
    <t>Planilla consolidada de revisión de requisitos mensual.</t>
  </si>
  <si>
    <r>
      <rPr>
        <b/>
        <sz val="12"/>
        <rFont val="Arial"/>
        <family val="2"/>
      </rPr>
      <t>DGC</t>
    </r>
    <r>
      <rPr>
        <sz val="12"/>
        <rFont val="Arial"/>
        <family val="2"/>
      </rPr>
      <t xml:space="preserve">
NC - Subproceso de Operación Logística 
Dirección de Gestión Corporativa
Subdirección Logística
Coordinación de Gestión Social y Comercialización
ACTUALIZADO
30112021</t>
    </r>
  </si>
  <si>
    <t xml:space="preserve">2. Realizar seguimiento de forma quincenal a los Inventarios de mercancias perecederas, mediante listado que será remitido a las Direcciones Seccionales. </t>
  </si>
  <si>
    <t>Generar alertas a las Direcciones Seccionales para la ágil y oportuna disposición de mercancía perecedera .</t>
  </si>
  <si>
    <t>Informe de gestión mensual de perecederos.</t>
  </si>
  <si>
    <r>
      <rPr>
        <b/>
        <sz val="12"/>
        <rFont val="Arial"/>
        <family val="2"/>
      </rPr>
      <t>DGC</t>
    </r>
    <r>
      <rPr>
        <sz val="12"/>
        <rFont val="Arial"/>
        <family val="2"/>
      </rPr>
      <t xml:space="preserve">
NC - Subproceso de Operación Logística 
Dirección de Gestión Corporativa
Subdirección Logística
Coordinación de Optimización Logistica
Coordinación de Gestión Social y Comercialización
ACTUALIZADO
30112021</t>
    </r>
  </si>
  <si>
    <t>3. Realizar seguimiento y verificación a la información registrada en el sistema ADA versus la resolución de Donación y sus egresos.</t>
  </si>
  <si>
    <t>Revisar la información registrada en el ADA versus la resolución de Donación y sus egresos mediante una muestra equivalente al 10% del total de las resoluciones de donación que se expidan en el mes correspondientes a las Direcciones Seccionales de: Aduanas de Cali, Aduanas de Medellin, Impuestos y Aduanas de Bucaramanga, Aduanas de Cartagena, Impuestos y Aduanas de Ipiales,Impuestos y Aduanas de Puerto Carreño, Impuestos y Aduanas de Leticia, Impuestos y Aduanas de Maicao, Impuestos y Aduanas de Pereira, Impuestos y Aduanas de Puerto Asis,  Impuestos y Aduanas de Santa Marta, Impuestos y Aduanas de Valledupar, Aduanas de Bogotá, Impuestos y Aduanas de Yopal.   fin de mitigar errores de digitación en el sistema ADA, garantizando la coherencia de la información.</t>
  </si>
  <si>
    <t>Reporte mensual de Donaciones</t>
  </si>
  <si>
    <t>4. Revisión periodica el procedimiento, instructivo y formato 2305 relacionados con la modalidad de Donación.</t>
  </si>
  <si>
    <t>Realizar verificación semestral del procedimiento, instructivo y formato 2305 relacionados con la modalidad de Donación.</t>
  </si>
  <si>
    <t>Informe semestral(junio-diciembre)</t>
  </si>
  <si>
    <t xml:space="preserve">ID del hallazgo II. Existe falta de congruencia, integridad, completitud y controles de la información registrada en los sistemas de información y/o tablas de Excel u otros medios digitales, así como falta de validación de los campos en el sistema de información ADA, en contravía de lo dispuesto en la norma internacional ISO 25000 en referencia a la calidad de los datos y de los propósitos de la política de gobierno digital definida en el Decreto 1008 del 14/06/2018.   </t>
  </si>
  <si>
    <t>5. Proferir memorando formalizando la base de control ofrecimientos.</t>
  </si>
  <si>
    <t>Proyectar y expedir memorando formalizando la implementación de la base de control ofrecimientos.</t>
  </si>
  <si>
    <t>6. Socializar memorando y base de control implementada.</t>
  </si>
  <si>
    <t>Realizar capacitación a los funcionarios de la Subdirección de Gestión Comercial</t>
  </si>
  <si>
    <t>Control de asistencia a capacitación</t>
  </si>
  <si>
    <t>7. Capacitar a funcionarios del proceso de comercialización a Nivel Nacional sobre lineamientos de disposición de mercancias altamente perecederas.</t>
  </si>
  <si>
    <t>Realizar Capacitación a los funcionarios de las Direcciones Seccionales que pertenecen al proceso de Comercialización acerca de la disposición de mercancias altamente perecederas.</t>
  </si>
  <si>
    <t>INSP. 1707022436
H1</t>
  </si>
  <si>
    <t>RG1
ID del Riesgo de Gestión  :  RG 1. Acción u omisión para demorar la notificación del mandamiento de pago</t>
  </si>
  <si>
    <t>ID del Riesgo de Corrupción: N/A</t>
  </si>
  <si>
    <t xml:space="preserve">Generar una capacitación sobre el procedimiento PR-ADF-0159 e Instructivos IN-ADF-0025 e instructivo  IN-ADF-0033, previa actualización. 
</t>
  </si>
  <si>
    <t>Realizar una capacitación del procedimiento de notificaciones tanto para el proceso de notificación, como para el proceso de cobro para dar claridad sobre la fecha de notificación.</t>
  </si>
  <si>
    <t>FT-GH-1722 Registro Capacitación Interna</t>
  </si>
  <si>
    <r>
      <rPr>
        <b/>
        <sz val="12"/>
        <rFont val="Arial"/>
        <family val="2"/>
      </rPr>
      <t>DGC</t>
    </r>
    <r>
      <rPr>
        <sz val="12"/>
        <rFont val="Arial"/>
        <family val="2"/>
      </rPr>
      <t xml:space="preserve">
NC - Subproceso de Recursos Administrativos
Coordinación de Correspondencia y Notificaciones</t>
    </r>
  </si>
  <si>
    <t xml:space="preserve">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comparando la información de la notificación registrada con los soportes que dieron lugar a la misma. 
</t>
  </si>
  <si>
    <t>Efectuar un seguimiento periódico en el cual se realice la verificación de la información de la notificación registrada vs. los soportes respectivos.</t>
  </si>
  <si>
    <t>Informe Gerencial firmado por los responsables, en donde se describa la verificación realizada y los controles aplicados</t>
  </si>
  <si>
    <t>Incluir una funcionalidad que permita el cargue automático de las fechas de notificación y ejecutoria del aplicativo de notificaciones al aplicativo de Cobranzas, toda vez que se encuentra en desarrollo el nuevo sistema de Administración de Cartera, dentro del Plan de Modernización Tecnológica de la Entidad.</t>
  </si>
  <si>
    <r>
      <rPr>
        <b/>
        <sz val="12"/>
        <rFont val="Arial"/>
        <family val="2"/>
      </rPr>
      <t>DGC</t>
    </r>
    <r>
      <rPr>
        <sz val="12"/>
        <rFont val="Arial"/>
        <family val="2"/>
      </rPr>
      <t xml:space="preserve">
NC - Subproceso Recaudo - Devoluciones
Dirección de Gestión de Impuestos
Subdirección de Gestión de Recaudo
NC-Subproceso Administracion de Cartera
Subdireccion de Gestión de Cobranzas 
Coordinación de Administración de Aplicativos de Impuestos
NC - Subproceso Innovación y Tecnología 
Dirección de Gestión de Innovación y Tecnología</t>
    </r>
  </si>
  <si>
    <t>Adelantar el proceso de contratación de la solución tecnológica.</t>
  </si>
  <si>
    <t>Seguimiento trimestral al plan de trabajo</t>
  </si>
  <si>
    <t>Implantación de la solución tecnológica</t>
  </si>
  <si>
    <t>Puesta en producción del servicio informático</t>
  </si>
  <si>
    <t>Generar capacitación  sobre el procedimiento  PR-ADF-0159, dirigido a las áreas productoras de actos administrativos, donde se socialice los términos de entrega de los actos administrativos y los términos para dar inicio a la notificación, comunicación y/o publicación</t>
  </si>
  <si>
    <t xml:space="preserve">Capacitación  dirigida a las áreas productoras de actos administrativos sobre el procedimiento  de notificaciones enfatizando en los términos para la entrega en oportunidad de los actos administrativos y  dar inicio a la   notificación, comunicación y/o publicación.
</t>
  </si>
  <si>
    <t xml:space="preserve">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validando la oportunidad en la entrega de los actos administrativos, comparando la fecha de expedición del acto con la fecha de recepción de la planilla de remisión, por lo cual se solicitará una muestra aleatoria de las planillas  de remisión donde se identifique la  fecha de recibido.
</t>
  </si>
  <si>
    <t>Efectuar un seguimiento periódico en el cual se realice la verificación de la fecha de expedición del acto administrativo con la fecha de recepción de la planilla de remisión.</t>
  </si>
  <si>
    <r>
      <t>Descargar los libros radicadores del área productora del acto, del Aplicativo Notificar, mínimo una vez al mes</t>
    </r>
    <r>
      <rPr>
        <b/>
        <sz val="12"/>
        <rFont val="Arial"/>
        <family val="2"/>
      </rPr>
      <t xml:space="preserve"> por parte de las áreas de Documentación o quien hace sus veces</t>
    </r>
    <r>
      <rPr>
        <sz val="12"/>
        <rFont val="Arial"/>
        <family val="2"/>
      </rPr>
      <t xml:space="preserve">, con el fin </t>
    </r>
    <r>
      <rPr>
        <b/>
        <sz val="12"/>
        <rFont val="Arial"/>
        <family val="2"/>
      </rPr>
      <t>de enviarlos a los notificadores y las áreas productoras de actos administrativos</t>
    </r>
    <r>
      <rPr>
        <sz val="12"/>
        <rFont val="Arial"/>
        <family val="2"/>
      </rPr>
      <t xml:space="preserve">, con el objetivo de validar el procedimiento realizado y finalizar el correspondiente procedimiento </t>
    </r>
    <r>
      <rPr>
        <i/>
        <sz val="12"/>
        <rFont val="Arial"/>
        <family val="2"/>
      </rPr>
      <t>(notificación, comunicación y/o publicación</t>
    </r>
    <r>
      <rPr>
        <sz val="12"/>
        <rFont val="Arial"/>
        <family val="2"/>
      </rPr>
      <t xml:space="preserve">) </t>
    </r>
  </si>
  <si>
    <t xml:space="preserve">Efectuar un seguimiento y Control a los actos administrativos registrados en el Aplicativo notificar,  que permitan determinar pendientes por culminar en el Aplicativo Notificar (tanto de inclusión de información, como ejecución del procedimiento)
</t>
  </si>
  <si>
    <t>Informe Gerencial firmado por los responsables, en donde se describa la verificación realizada y los controles aplicados. Adjuntando las evidencias respectivas.</t>
  </si>
  <si>
    <t>Actualizar el procedimiento PR-CA-0270 Mandamiento de Pago, incluyendo una actividad que permita efectuar el seguimiento y control a la entrega del acto administrativo para su notificación, con el fin dar cumplimiento a lo establecido a la condición establecida en el procedimiento PR-FI-0159 numeral 7.1 “Entradas” según el cual el acto debe ser entregado para su notificación el mismo día de emitido. Estableciendo los controles que se estimen necesarios para monitorear el estado de la notificación del acto.</t>
  </si>
  <si>
    <t>Modificar el procedimiento PR-CA-0270 Mandamiento de Pago</t>
  </si>
  <si>
    <t>Documento publicado</t>
  </si>
  <si>
    <r>
      <rPr>
        <b/>
        <sz val="12"/>
        <rFont val="Arial"/>
        <family val="2"/>
      </rPr>
      <t>DGC</t>
    </r>
    <r>
      <rPr>
        <sz val="12"/>
        <rFont val="Arial"/>
        <family val="2"/>
      </rPr>
      <t xml:space="preserve">
NC - Subproceso  Recaudo-Devoluciones
Subdirección Cobranzas
Coordinación  de Cobranzas</t>
    </r>
  </si>
  <si>
    <r>
      <t xml:space="preserve">Generar una capacitación sobre el uso de formas de captura y consulta del Aplicativo Notificar, que permiten agilizar la captura y entrega de los actos administrativos, de forma oportuna. </t>
    </r>
    <r>
      <rPr>
        <b/>
        <sz val="12"/>
        <rFont val="Arial"/>
        <family val="2"/>
      </rPr>
      <t>(áreas productoras de actos administrativos).</t>
    </r>
  </si>
  <si>
    <t xml:space="preserve">Capacitación  dirigida a las áreas productoras de actos administrativos sobre el uso de formas de captura y consulta de Aplicativo Notificar, los cuales permiten agilizar la captura y entrega de los actos administrativos de forma oportuna.
</t>
  </si>
  <si>
    <r>
      <t xml:space="preserve">Generar una capacitación sobre el uso de los diferentes roles del Aplicativo Notificar, </t>
    </r>
    <r>
      <rPr>
        <b/>
        <sz val="12"/>
        <rFont val="Arial"/>
        <family val="2"/>
      </rPr>
      <t>dirigido a las áreas de documentación o quien hace sus veces.</t>
    </r>
    <r>
      <rPr>
        <sz val="12"/>
        <rFont val="Arial"/>
        <family val="2"/>
      </rPr>
      <t xml:space="preserve">
</t>
    </r>
  </si>
  <si>
    <t>Capacitación  dirigida a las áreas de documentación o quien haga sus veces, sobre el uso de los diferentes rolos del Aplicativo Notificar.</t>
  </si>
  <si>
    <t>INSP. 1707022439
H1</t>
  </si>
  <si>
    <t>RG1
RF1</t>
  </si>
  <si>
    <t>ID del hallazgo I. Fallas en la validación del cumplimiento de los requisitos para determinar la modalidad de disposición de mercancías, en contravía de lo establecido en los procedimientos PR-CO-0312 “Determinación de Modalidad de Disposición de Mercancía” (Versión 1) o PR-ADF-0312 “Disposición de Mercancías ADA y Bienes Adjudicados a la Nación” (Versión 2) y sus correspondientes instructivos</t>
  </si>
  <si>
    <t>ID del Riesgo de Gestión  :  RG 1. “Determinación de la modalidad de disposición de la mercancía aprehendida, decomisada o en abandono – ADA y de los bienes adjudicados a la nación sin el cumplimiento de los requisitos establecidos”</t>
  </si>
  <si>
    <t>1. Solicitud de recursos presupuestales para avalúo de las mercancías, indispensable  para su disposición a través de la venta.</t>
  </si>
  <si>
    <t>Proyectar solicitud de recursos presupuestales para realizar avalúos.</t>
  </si>
  <si>
    <t>Oficio de solicitud de recursos</t>
  </si>
  <si>
    <r>
      <rPr>
        <b/>
        <sz val="12"/>
        <rFont val="Arial"/>
        <family val="2"/>
      </rPr>
      <t>DGC</t>
    </r>
    <r>
      <rPr>
        <sz val="12"/>
        <rFont val="Arial"/>
        <family val="2"/>
      </rPr>
      <t xml:space="preserve">
NC - Subproceso de Operación Logística 
Subdirección Logística
Coordinación de Gestión Social y Comercialización
Coordinación Chatarrización y Destrucción
Coordinación de Optimización Logística</t>
    </r>
  </si>
  <si>
    <t>2. Reiterar solicitudes y propender por adelantar mesas de trabajo  con el Ministerio de Transporte para solucionar las limitaciones que se tienen frente a la ficha técnica de homologación para los vehículos de transporte y la inscripción ante los organismos de tránsito de la maquinaria amarilla.</t>
  </si>
  <si>
    <t>Proyectar oficio y propender por adelantar mesas de trabajo,  reiterando la necesidad de superar las limitaciones antes descritas.</t>
  </si>
  <si>
    <t>Oficio - Actas Mesas de Trabajo</t>
  </si>
  <si>
    <t>3. Capacitación a funcionarios de las Direcciones Seccionales del Subproceso de Operación Logística sobre el procedimiento de disposición de Mercancías. Priorizando las Direcciones Seccionales Auditadas.</t>
  </si>
  <si>
    <t>Realizar capacitación a cargo de las Direcciones Seccionales a los funcionarios que pertenecen al GIT de Operación logística o quien haga sus veces, con la socialización de las presentaciones acerca del  procedimiento de disposición de mercancías realizadas por la Subdirección.</t>
  </si>
  <si>
    <t>Registro de asistencia a la capacitación y su memoria descriptiva.</t>
  </si>
  <si>
    <r>
      <rPr>
        <b/>
        <sz val="12"/>
        <rFont val="Arial"/>
        <family val="2"/>
      </rPr>
      <t>DGC</t>
    </r>
    <r>
      <rPr>
        <sz val="12"/>
        <rFont val="Arial"/>
        <family val="2"/>
      </rPr>
      <t xml:space="preserve">
NC - Subproceso de Operación Logística 
Direcciones Seccionales </t>
    </r>
  </si>
  <si>
    <t>4. Capacitación a funcionarios del Subproceso de Operación Logística respecto de archivo y conformación de los expedientes de conformidad con las normas archivísticas.</t>
  </si>
  <si>
    <t>Realizar capacitación a cargo de las Direcciones Seccionales a los funcionarios que pertenecen al GIT de Operación logística o quien haga sus veces, con la socialización de las presentaciones acerca de la conformación de expedientes y archivo, relizadas por la Coordinación de documentación de la Subdirección Administrativa.</t>
  </si>
  <si>
    <t xml:space="preserve">5. Revisar y actualizar el procedimiento PR_ADF 312 Disposición de Mercancias ADA y Bienes Adjudicados a la Nación </t>
  </si>
  <si>
    <t>Ajustar el Procedimiento PR_ADF 312 para incluir tiempos maximos</t>
  </si>
  <si>
    <t>Procedimiento actualizado y publicado.</t>
  </si>
  <si>
    <r>
      <rPr>
        <b/>
        <sz val="12"/>
        <rFont val="Arial"/>
        <family val="2"/>
      </rPr>
      <t>DGC</t>
    </r>
    <r>
      <rPr>
        <sz val="12"/>
        <rFont val="Arial"/>
        <family val="2"/>
      </rPr>
      <t xml:space="preserve">
NC - Subproceso de Operación Logística 
Subdirección Logística
Coordinación de Gestión Social y Comercializació</t>
    </r>
  </si>
  <si>
    <t>6. Revisar y actualizar el formato de disposición de mercancias FT_ADF 2305</t>
  </si>
  <si>
    <t>Ajustar el formato 2305 para incluir fecha de diligenciamiento.</t>
  </si>
  <si>
    <t>Formato FT_ADF 2305 actualizado y publicado.</t>
  </si>
  <si>
    <t>7. Verificar la calidad de los registros incluidos en el sistema ADA, priorizando las Direcciones Seccionales Auditadas.</t>
  </si>
  <si>
    <t>Verificar una muestra del 10% de los eventos de disposición del mes para determinar que cuenten con los documentos debidamente registrados en el sistema. La muestra sera remitida por la Subdirección.</t>
  </si>
  <si>
    <t>Reporte mensual de las Direcciones Seccionales de Bogotá, Bucaramanga, Buenaventura y cali.</t>
  </si>
  <si>
    <r>
      <rPr>
        <b/>
        <sz val="12"/>
        <rFont val="Arial"/>
        <family val="2"/>
      </rPr>
      <t>DGC</t>
    </r>
    <r>
      <rPr>
        <sz val="12"/>
        <rFont val="Arial"/>
        <family val="2"/>
      </rPr>
      <t xml:space="preserve">
NC - Subproceso de Operación Logística 
Dirección Seccional de Aduanas de Bogotá
Dirección Seccional de Aduanas de Cali
Dirección Seccional  de impuestos y Aduanas de Buenaventura
Dirección Seccional de Impuestos y Aduanas de Bucaramanga
División  de Gestión Administrativa y Financiera
GIT de Operación Logística</t>
    </r>
  </si>
  <si>
    <t xml:space="preserve">8. Proferir memorando con linemientos que permitan el control efectivo a la emisión y alcance de los autos comisorios, con el fin de que las actuaciones sucedan en forma cronológica, dentro de las facultades y competencias asignadas. </t>
  </si>
  <si>
    <t>Proyectar y expedir memorando para asegurar el cumplimiento de los lineamientos en relación a la expedición de autos comisorios.</t>
  </si>
  <si>
    <t>9. Realizar seguimiento al cumplimiento del memorando de lineamientos de autos comisorios, revisar que la facultad delegada se cumpla en el ambito temporal y geográfico que se indica en el auto.</t>
  </si>
  <si>
    <t>Verificar  que los autos comisorios proferidos en el periodo cumplan con las condiciones de oportunidad, alcance, y la labor a realizar a partir de una muestra del total de los autos comisorios proferidos en  el periodo, para las Direcciones Seccionales evaluadas por la Agencia.</t>
  </si>
  <si>
    <t>Informe de revisión autos comisorios trimestral.</t>
  </si>
  <si>
    <t>10. Diseñar y ejecutar un plan de trabajo con las actividades para adelantar la toma fisica de inventario conjuntamente entre la Dirección Seccional y la Subdirección Logistica, a los casos señalados por la Agencia ITRC.</t>
  </si>
  <si>
    <t>Realizar inventario fisico a los DIM 39031160008,39032158696,39032158697,39032160569,39032160570,39032160660 de la dirección seccional de Aduana de Bogotá y 45351100414 de la Dirección Seccional de Impuestos y Aduanas de Buenaventura</t>
  </si>
  <si>
    <t>Informe de las Direcciones Seccionales de Bogotá y  Buenaventura.</t>
  </si>
  <si>
    <r>
      <rPr>
        <b/>
        <sz val="12"/>
        <rFont val="Arial"/>
        <family val="2"/>
      </rPr>
      <t>DGC</t>
    </r>
    <r>
      <rPr>
        <sz val="12"/>
        <rFont val="Arial"/>
        <family val="2"/>
      </rPr>
      <t xml:space="preserve">
NC - Subproceso de Operación Logística 
Subdirección Logística
Coordinación de optimización Logística
Dirección Seccional de Aduanas de Bogotá
Dirección Seccional de Impuestos y Aduanas de Buenaventura
GIT de Operación Logística</t>
    </r>
  </si>
  <si>
    <t>11. Realizar verificación aleatoria de acuerdo con el presupuesto asignado, a los archivos documentales de por lo menos dos Direcciones Seccionales evaluadas por la Agencia.</t>
  </si>
  <si>
    <t>Revisar con base en la muestra seleccionada por la Subdirección Logística, los archivos de los documentos correspondientes a cada uno de los eventos.</t>
  </si>
  <si>
    <t>Informe y listas de Chequeo</t>
  </si>
  <si>
    <r>
      <rPr>
        <b/>
        <sz val="12"/>
        <rFont val="Arial"/>
        <family val="2"/>
      </rPr>
      <t>DGC</t>
    </r>
    <r>
      <rPr>
        <sz val="12"/>
        <rFont val="Arial"/>
        <family val="2"/>
      </rPr>
      <t xml:space="preserve">
NC - Subproceso de Operación Logística 
Subdirección Logística
Coordinación de Gestión Social y Comercialización</t>
    </r>
  </si>
  <si>
    <t>INSP. 1707022416
H 1, 2, 3</t>
  </si>
  <si>
    <t>ID del hallazgo I. Fallas en el seguimiento y control por parte de la Dirección de Impuestos y Aduanas Nacionales - DIAN al cumplimiento de los términos establecidos en el numeral 3.3 “Tiempo y condiciones para la expedición del apoyo” del procedimiento PR-OA-0190 “Expedición de Apoyo Técnico” versión 2.</t>
  </si>
  <si>
    <t>ID del Riesgo de Corrupción :  RFC 003 Manipulación de la información, actuaciones administrativas y de bienes aprehendidos, para favorecimiento propio y/o de terceros.</t>
  </si>
  <si>
    <t>Implementación de directrices y lineamientos para el control de tiempos de expedición de los apoyos técnicos</t>
  </si>
  <si>
    <t xml:space="preserve">Elaborar y socializar el Momerando para el control de los tiempos de expedición de los estudios técnicos. </t>
  </si>
  <si>
    <t>Expedición de Memorando</t>
  </si>
  <si>
    <r>
      <rPr>
        <b/>
        <sz val="12"/>
        <rFont val="Arial"/>
        <family val="2"/>
      </rPr>
      <t>DGA</t>
    </r>
    <r>
      <rPr>
        <sz val="12"/>
        <rFont val="Arial"/>
        <family val="2"/>
      </rPr>
      <t xml:space="preserve">
NC – Subproceso Operación Aduanera
Dirección de Gestion de Aduanas
Subdirección Técnica Aduanera 
Subdirección de Operación Aduanera
ACTUALIZADO
30112021</t>
    </r>
  </si>
  <si>
    <t>Implementación del control de tiempos en la expedición de los estudios ténicos.</t>
  </si>
  <si>
    <t xml:space="preserve">Actualizar e incluir la opción para el control de tiempos para la expedición de los estudios técnicos. </t>
  </si>
  <si>
    <t xml:space="preserve">Procedimiento PR-OA-0190 actualizado </t>
  </si>
  <si>
    <r>
      <rPr>
        <b/>
        <sz val="12"/>
        <rFont val="Arial"/>
        <family val="2"/>
      </rPr>
      <t>DGA</t>
    </r>
    <r>
      <rPr>
        <sz val="12"/>
        <rFont val="Arial"/>
        <family val="2"/>
      </rPr>
      <t xml:space="preserve">
NC – Subproceso Operación Aduanera
Dirección de Gestion de Aduanas
Subdirección Técnica Aduanera 
ACTUALIZADO
30112021</t>
    </r>
  </si>
  <si>
    <t>Obtención de un servicio informático que permita el seguimiento y control de los insumos y la conformación de expedientes.</t>
  </si>
  <si>
    <t>Elaborar la solicitud de servicio para la creación o ajuste de un Sistema de Información, conforme el PR-SI-0002- Gestión de solicitudes para la creación o ajuste de sistemas de información.</t>
  </si>
  <si>
    <t>Formato de solicitud de servicio para la creación o ajuste de un Sistema de Información</t>
  </si>
  <si>
    <r>
      <rPr>
        <b/>
        <sz val="12"/>
        <rFont val="Arial"/>
        <family val="2"/>
      </rPr>
      <t>DGA</t>
    </r>
    <r>
      <rPr>
        <sz val="12"/>
        <rFont val="Arial"/>
        <family val="2"/>
      </rPr>
      <t xml:space="preserve">
NC - Subproceso Fiscalización y Liquidación
Dirección de Gestión de Fiscalizacion
Subdirección de Fiscalización Aduanera
ACTUALIZADO
30112021</t>
    </r>
  </si>
  <si>
    <t>Presentar y priorizar la solicitud de servicio para la creación o ajuste de un Sistema de Información ante el centro de despacho, conforme el PR-SI-0002 Gestión de solicitudes para la creación o ajuste de sistemas de  información.</t>
  </si>
  <si>
    <t>Control de Asistencia de Reuniones</t>
  </si>
  <si>
    <r>
      <rPr>
        <b/>
        <sz val="12"/>
        <rFont val="Arial"/>
        <family val="2"/>
      </rPr>
      <t>DGA</t>
    </r>
    <r>
      <rPr>
        <sz val="12"/>
        <rFont val="Arial"/>
        <family val="2"/>
      </rPr>
      <t xml:space="preserve">
NC - Subproceso Fiscalización y Liquidación
Dirección de Gestión de Fiscalizacion
Subdirección de Fiscalización Aduanera
NC - Subproceso Innovación y Tecnología
Dirección de Gestión de Innovación y Tecnología
ACTUALIZADO
30112021</t>
    </r>
  </si>
  <si>
    <t>ID del hallazgo II. Incumplimientos en los controles establecidos en los procedimientos: PR-OA-0190 “Expedición de apoyo técnico” versión 2, PR-OA-0188 “Nacionalización de mercancías” Versión 3 y PR-FL -0225 “Aprehensión y Definición de Situación Jurídica de Mercancías” Versión 1.</t>
  </si>
  <si>
    <t>Realizar plan de trabajo para la solución de las situaciones objeto del hallazgo, conforme a la solicitud presentada en centro de despacho</t>
  </si>
  <si>
    <t>Plan de Trabajo</t>
  </si>
  <si>
    <r>
      <rPr>
        <b/>
        <sz val="12"/>
        <rFont val="Arial"/>
        <family val="2"/>
      </rPr>
      <t>DGA</t>
    </r>
    <r>
      <rPr>
        <sz val="12"/>
        <rFont val="Arial"/>
        <family val="2"/>
      </rPr>
      <t xml:space="preserve">
NC - Subproceso Innovación y Tecnología
Dirección de Gestión de Innovación y Tecnología
ACTUALIZADO
30112021</t>
    </r>
  </si>
  <si>
    <t>Realizar reuniones trimestrales de seguimiento y cumplimiento del plan de trabajo</t>
  </si>
  <si>
    <t xml:space="preserve">Implementación de la solución definida </t>
  </si>
  <si>
    <t>Solución implementada</t>
  </si>
  <si>
    <t xml:space="preserve">Revisión de directrices para la delimitación de los autos comisorios  </t>
  </si>
  <si>
    <t xml:space="preserve">Realizar reunión centre las  Direcciones de Gestión de Aduanas, Policía Fiscal y Aduanera y  Fiscalización para acordar los ajustes del Memorando 150 del 23 de mayo de 2016 y dejar evidencia de la asistencia a la reunión.
Proferir Memorando Conjunto
</t>
  </si>
  <si>
    <t>Proyecto de ajuste del Memorando 150</t>
  </si>
  <si>
    <r>
      <rPr>
        <b/>
        <sz val="12"/>
        <rFont val="Arial"/>
        <family val="2"/>
      </rPr>
      <t>DGA</t>
    </r>
    <r>
      <rPr>
        <sz val="12"/>
        <rFont val="Arial"/>
        <family val="2"/>
      </rPr>
      <t xml:space="preserve">
NC - Subproceso Fiscalización y Liquidación
Dirección de Gestión de Fiscalizacion
Subdirección de Fiscalización Aduanera
NC – Subproceso Operación Aduanera
Dirección de Gestión de Aduanas
Dirección de Gestión de Policía Fiscal y Aduanera
ACTUALIZADO
30112021</t>
    </r>
  </si>
  <si>
    <t xml:space="preserve">
ID del hallazgo III. Fallas en el control al cumplimiento de las obligaciones aduaneras y al cumplimiento de los requisitos legales vigentes para la obtención del levante de las mercancías debidamente presentadas a su ingreso al territorio aduanero nacional, en contravía de lo establecido en los procedimientos: PR-FL-0263 “Determinación e imposición de sanciones aduaneras” Versión 1 y PR-OA-0188 “Nacionalización de mercancías” Versión 3.</t>
  </si>
  <si>
    <t>Realización periodica de seguimiento a actuaciones derivadas de autos comisorios</t>
  </si>
  <si>
    <t>Expedir y socializar el Memorando a las Direcciones Seccionales</t>
  </si>
  <si>
    <t xml:space="preserve">Memorando Ajustado </t>
  </si>
  <si>
    <t>Capacitación a los funcionarios inspectores frente a productos que se encuentran identificados como de Prohibida Importación.</t>
  </si>
  <si>
    <t>Capacitar a los funcionarios inspectores trimestralmente en lo referente a mercancías de prohibida importación</t>
  </si>
  <si>
    <t>Formato de 1674 Control Registro de Asistencia a Reuniones  y/o formato FT-GH-1772
Registro de Asistencia Capacitación Interna</t>
  </si>
  <si>
    <t>Verificación de casos proximos a vencerse para garantizar que se expidan los actos administrativos en oportunidad</t>
  </si>
  <si>
    <t>Identificar los casos próximos a vencerse y adelantar las actuaciones que correspondan dentro del término normativo</t>
  </si>
  <si>
    <r>
      <rPr>
        <b/>
        <sz val="12"/>
        <rFont val="Arial"/>
        <family val="2"/>
      </rPr>
      <t>DGA</t>
    </r>
    <r>
      <rPr>
        <sz val="12"/>
        <rFont val="Arial"/>
        <family val="2"/>
      </rPr>
      <t xml:space="preserve">
DS - Subproceo Operación Aduanera
Dirección Seccional de Aduanas: 
Bogotá Aeropuerto El Dorado, Medellín y Buenaventura
ACTUALIZADO
30112021
</t>
    </r>
  </si>
  <si>
    <t>Actualización del PR-OA-0188 "Nacionalización de mercancías", estableciendo la obligatoriedad de las suscripciones de las actas de inspección por parte del inspector, declarante y jefe de bodega o depósito en los términos establecidos en los artículos 182 y 177 del Decreto 1165 de 2019.</t>
  </si>
  <si>
    <t>Realizar actualización del PR-OA-0188 "Nacionalización de mercancías" en los terminos establecidos en el Decreto 1165 de 2019.</t>
  </si>
  <si>
    <t>Procedimiento actualizado.</t>
  </si>
  <si>
    <t>INSP. 1707022417 
H 1,2,3,4</t>
  </si>
  <si>
    <t>Hallazgo 1. Fallas en el seguimiento y control por parte de la Dirección de Impuestos y Aduanas Nacionales - DIAN al cumplimiento de lo establecido en el procedimiento de Reconocimiento de carga Código PR-OA-0177 Versión 2 y en el artículo 73-1 de la Resolución 4240 de 2000</t>
  </si>
  <si>
    <t>ID del Riesgo de Corrupción :  RFC006 Direccionamiento de las actividades de control a la carga que ingresa al Territorio Aduanero Nacional (TAN) para beneficio propio o de terceros</t>
  </si>
  <si>
    <t>Contar con un sistema que permita el perfilamiento pare el reconocimiento de carga.</t>
  </si>
  <si>
    <t>Estrategia de digitalización</t>
  </si>
  <si>
    <t>Documento de estrategia</t>
  </si>
  <si>
    <r>
      <rPr>
        <b/>
        <sz val="12"/>
        <rFont val="Arial"/>
        <family val="2"/>
      </rPr>
      <t>DGA</t>
    </r>
    <r>
      <rPr>
        <sz val="12"/>
        <rFont val="Arial"/>
        <family val="2"/>
      </rPr>
      <t xml:space="preserve">
NC- Subproceso Planeacion y Cumplimiento
Dirección de Gestión Estratégica y de Analítica
ACTUALIZADO
30112021</t>
    </r>
  </si>
  <si>
    <t>Plan de trabajo que contemple, Construcción, Pruebas y Despliegue</t>
  </si>
  <si>
    <r>
      <rPr>
        <b/>
        <sz val="12"/>
        <rFont val="Arial"/>
        <family val="2"/>
      </rPr>
      <t>DGA</t>
    </r>
    <r>
      <rPr>
        <sz val="12"/>
        <rFont val="Arial"/>
        <family val="2"/>
      </rPr>
      <t xml:space="preserve">
NC – Subproceso Operación Aduanera
dirección de Gestión de Aduanas
NC- Subproceso Planeacion y Cumplimiento
Dirección de Gestión Estratégica y de Analítica
ACTUALIZADO
30112021</t>
    </r>
  </si>
  <si>
    <t>Documento relativo dependiente de la actividad anterior.</t>
  </si>
  <si>
    <r>
      <rPr>
        <b/>
        <sz val="12"/>
        <rFont val="Arial"/>
        <family val="2"/>
      </rPr>
      <t>DGA</t>
    </r>
    <r>
      <rPr>
        <sz val="12"/>
        <rFont val="Arial"/>
        <family val="2"/>
      </rPr>
      <t xml:space="preserve">
NC – Subproceso Operación Aduanera
Dirección de Gestión de Aduanas
Subdirección de Operación Aduanera
NC - Subproceso Innovación y Tecnología
Dirección de Gestión de Innovación y Tecnología
Subdirección de Soluciones y Desarrollo
NC - Subproceso Planeacion y Cumplimiento
Dirección de Gestión Estratégica y de Analítica
Subdirección de Analisis de Riesgo y Programas
Coordinación de Riesgos de Cumplimiento Tributario, Aduanero y Cambiario
ACTUALIZADO
30112021</t>
    </r>
  </si>
  <si>
    <t xml:space="preserve">Expedición de Memorando que contenga lineamientos para perfilamiento </t>
  </si>
  <si>
    <t>Elaborar y expedir un Memorando que contenga lineamientos para perfilamiento de carga</t>
  </si>
  <si>
    <t>Memorando Firmado</t>
  </si>
  <si>
    <r>
      <rPr>
        <b/>
        <sz val="12"/>
        <rFont val="Arial"/>
        <family val="2"/>
      </rPr>
      <t>DGA</t>
    </r>
    <r>
      <rPr>
        <sz val="12"/>
        <rFont val="Arial"/>
        <family val="2"/>
      </rPr>
      <t xml:space="preserve">
NC – Subproceso Operación Aduanera
Dirección de Gestión de Aduanas
NC - Subproceso Planeacion y Cumplimiento
Dirección de Gestión Estratégica y de Analítica
ACTUALIZADO
30112021</t>
    </r>
  </si>
  <si>
    <t>Hallazgo 2. Existe vulnerabilidad en el manejo de la seguridad de la información de la base de datos de macroperfilamiento de carga, en la cual reposa información histórica de la carga que ha sido  perfilada para reconocimiento y es consolidada por el Grupo de Gestión de Carga de la Seccional Bogotá, para el estudio de los clientes, estadísticas y la toma de decisiones en materia de comportamiento de los agentes de carga, transportadores e involucrados en el proceso de importación de carga para el perfilamiento. Esta vulnerabilidad se evidencia en que la información está dispuesta en una carpeta pública compartida del servidor SRV003-002 de la DIAN, a la cual tienen acceso de lectura, escritura y eliminación, todos los usuarios del dominio DIAN, generando riesgo de fuga de información confidencial del negocio.</t>
  </si>
  <si>
    <t xml:space="preserve">Socializar el memorando en las Direcciones Seccionales  </t>
  </si>
  <si>
    <t>Listado de asistencia a la jornada de socialización</t>
  </si>
  <si>
    <t xml:space="preserve">Actualización la matriz de Riesgos del proceso de Operación Aduanera </t>
  </si>
  <si>
    <t>Actualizar las matrices de operación aduanera.</t>
  </si>
  <si>
    <t xml:space="preserve">Matriz de Riesgos actualizada </t>
  </si>
  <si>
    <t>31/6/2022</t>
  </si>
  <si>
    <r>
      <rPr>
        <b/>
        <sz val="12"/>
        <rFont val="Arial"/>
        <family val="2"/>
      </rPr>
      <t>DGA</t>
    </r>
    <r>
      <rPr>
        <sz val="12"/>
        <rFont val="Arial"/>
        <family val="2"/>
      </rPr>
      <t xml:space="preserve">
NC – Subproceso Operación Aduanera
Dirección de Gestión de Aduanas
Subdirección de Operación Aduanera
NC - Subproceso Planeación y Cumplimiento
Dirección de Gestión Estratégica y  de Analítica
Subdireción de Procesos
ACTUALIZADO
30112021</t>
    </r>
  </si>
  <si>
    <t>Registro en el acta de inmovilización de los motivos de inmovilización de carga por más de cinco (5) días.</t>
  </si>
  <si>
    <t>Expedir oficio estableciendo lineamientos para que las Direcciones Seccionales en el acta de inmovilización de la carga registren los motivos por los cuales tomo más de los (5) días establecidos en la normatividad</t>
  </si>
  <si>
    <t>Realizar el control y seguimiento establecido en la oportunidad prevista</t>
  </si>
  <si>
    <t>Informe de seguimiento</t>
  </si>
  <si>
    <r>
      <rPr>
        <b/>
        <sz val="12"/>
        <rFont val="Arial"/>
        <family val="2"/>
      </rPr>
      <t>DGA</t>
    </r>
    <r>
      <rPr>
        <sz val="12"/>
        <rFont val="Arial"/>
        <family val="2"/>
      </rPr>
      <t xml:space="preserve">
DS- Subproceso Operación Aduanera
Dirección Seccional de Aduanas de:
Barranquilla, Bogotá Aeropuerto El Dorado y Cartagena
ACTUALIZADO
30112021</t>
    </r>
  </si>
  <si>
    <t>Definición de lineamientos para la adopción de medidas cautelares.</t>
  </si>
  <si>
    <t xml:space="preserve">Expedición de memorando y socialización del mismo a los funcionarios de las Divisiones competentes. </t>
  </si>
  <si>
    <r>
      <rPr>
        <b/>
        <sz val="12"/>
        <rFont val="Arial"/>
        <family val="2"/>
      </rPr>
      <t>DGA</t>
    </r>
    <r>
      <rPr>
        <sz val="12"/>
        <rFont val="Arial"/>
        <family val="2"/>
      </rPr>
      <t xml:space="preserve">
DS - Subproceso Operación Aduanera 
Dirección Seccional de Aduanas de Bogotá Aeropuerto El Dorado 
ACTUALIZADO
30112021</t>
    </r>
  </si>
  <si>
    <t xml:space="preserve">Hallazgo 3. Desactualización de la información de los roles activos, incumpliendo las políticas de seguridad de la información y reflejando la falta de seguridad de la información en el acceso lógico de los sistemas de información de la DIAN. Ello contraviene las políticas de seguridad de la información y la norma técnica ISO 27001 Capítulo A.9.4 Control de Acceso a Sistemas y Aplicaciones
</t>
  </si>
  <si>
    <t xml:space="preserve">Capacitación a funcionarios sobre el procedimiento PR-FI-0156 en cada una de las Direcciones Seccionales. </t>
  </si>
  <si>
    <t xml:space="preserve">Realizar capacitaciones  del procedimiento PR-FI-0156 en cada una de las Direcciones Seccionales.  </t>
  </si>
  <si>
    <t>Informe capacitaciones</t>
  </si>
  <si>
    <r>
      <rPr>
        <b/>
        <sz val="12"/>
        <rFont val="Arial"/>
        <family val="2"/>
      </rPr>
      <t>DGA</t>
    </r>
    <r>
      <rPr>
        <sz val="12"/>
        <rFont val="Arial"/>
        <family val="2"/>
      </rPr>
      <t xml:space="preserve">
DS - Subproceso Operación Aduanera
Dirección Seccional de Aduanas de:
Barranquilla, Bogotá Aeropuerto El Dorado y Cartagena
ACTUALIZADO
30112021
</t>
    </r>
  </si>
  <si>
    <t xml:space="preserve">Verificación del cumplimiento de la adecuada revisión de los documentos soportes para la movilización de la carga.    </t>
  </si>
  <si>
    <r>
      <rPr>
        <b/>
        <sz val="12"/>
        <rFont val="Arial"/>
        <family val="2"/>
      </rPr>
      <t>DGA</t>
    </r>
    <r>
      <rPr>
        <sz val="12"/>
        <rFont val="Arial"/>
        <family val="2"/>
      </rPr>
      <t xml:space="preserve">
DS - Subproceso Operación Aduanera
Dirección Seccional de Aduanas de: 
Barranquilla, Bogotá Aeropuerto El Dorado y Cartagena
ACTUALIZADO
30112021</t>
    </r>
  </si>
  <si>
    <t>Creación de una carpeta pública en un servidor bajo el dominio, gestión y control de la Subdirección de Gestión de Tecnología de Información y Telecomunicaciones</t>
  </si>
  <si>
    <t>Solicitar mediante PST la creación de una carpeta pública en un servidor bajo el dominio, gestión y control de la Subdirección de Gestión de Tecnología de Información y Telecomunicaciones. 
En la solicitud:
a) Enviar el listado de los funcionarios coordinadores del reconocimiento de carga (aproximadamente diez).
b) Especificar los permisos a otorgar a los funcionarios coordinadores (lectura y escritura) para el acceso a la carpeta pública.
c) Solicitar mover a la nueva carpeta todos los archivos vigentes e históricos relacionados con la base de datos de macroperfilamiento de carga</t>
  </si>
  <si>
    <t xml:space="preserve">Número de Solicitud PST </t>
  </si>
  <si>
    <r>
      <rPr>
        <b/>
        <sz val="12"/>
        <rFont val="Arial"/>
        <family val="2"/>
      </rPr>
      <t>DGA</t>
    </r>
    <r>
      <rPr>
        <sz val="12"/>
        <rFont val="Arial"/>
        <family val="2"/>
      </rPr>
      <t xml:space="preserve">
DS - Subproceso Operación Aduanera
Dirección Seccional de Aduanas Bogotá Aeropuerto El Dorado
NC - Subproceso Innovación y Tecnología
Dirección de Gestión de Innovación y Tecnología
Subdirección de Soluciones y Desarrollo
ACTUALIZADO
30112021</t>
    </r>
  </si>
  <si>
    <t>Crear carpeta  en el servidor central para los coordinadores de carga y trafico postal de la Dirección Seccional de Impuestos y Aduanas Bogotá.</t>
  </si>
  <si>
    <t>Carpeta pública en servidor de nivel central</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</si>
  <si>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infraestructura Tecnológica y de Operaciones
ACTUALIZADO
30112021 </t>
    </r>
  </si>
  <si>
    <t>Migrar la información de la base de datos de macroperfilamiento de la Dirección Seccional de Impuestos y Aduanas Bogotá a la carpeta del servidor de nivel central.</t>
  </si>
  <si>
    <t>Información migrada</t>
  </si>
  <si>
    <r>
      <rPr>
        <b/>
        <sz val="12"/>
        <rFont val="Arial"/>
        <family val="2"/>
      </rPr>
      <t>DGA</t>
    </r>
    <r>
      <rPr>
        <sz val="12"/>
        <rFont val="Arial"/>
        <family val="2"/>
      </rPr>
      <t xml:space="preserve">
NC - Subproceso Innovación y Tecnología
Dirección de Gestión de Innovación y Tecnología
Subdirección de infraestructura Tecnológica y de Operaciones 
DS- Subproceso Operación Aduanera
Dirección Seccional de Aduanas de Bogotá Aeropuerto El Dorado
ACTUALIZADO
30112021</t>
    </r>
  </si>
  <si>
    <t xml:space="preserve">Hallazgo 4. El Modelo de bases de datos de MUISCA incluye gran parte de la información de los formatos utilizados dentro del proceso para el desarrollo de las actividades de reconocimiento de carga, existiendo el registro de la información y su disponibilidad dentro del proceso siempre y cuando éstas sean realizadas mediante la utilización del SIE carga Importaciones. No obstante, cuando existen caídas temporales del sistema o lentitud en su funcionamiento, los trámites son aprobados para su realización de manera manual, sin el registro en el sistema de los formatos ni de las transacciones, los soportes son archivados en físico, llevándose una bitácora manual. También se evidenció que las actividades de inmovilizaciones de carga y su posterior movilización no han sido sistematizadas, igualmente ocurre con los documentos que deben presentar las aerolíneas nacionales, tránsito aduanero-cabotaje, continuación de viaje, declaración de tránsito aduanero terrestre, las cuales no han sido desarrolladas dentro del SIE carga importaciones; por lo anterior, para estas actividades no es posible realizar la traza y disponibilidad en el Sistema de Información de la Dian. </t>
  </si>
  <si>
    <t>Emitir memorando con las instrucciones precisas respecto al uso seguro de la información, acorde con la normatividad interna y externa vigentes y, con las políticas de seguridad de la información de la DIAN.</t>
  </si>
  <si>
    <r>
      <rPr>
        <b/>
        <sz val="12"/>
        <rFont val="Arial"/>
        <family val="2"/>
      </rPr>
      <t>DGA</t>
    </r>
    <r>
      <rPr>
        <sz val="12"/>
        <rFont val="Arial"/>
        <family val="2"/>
      </rPr>
      <t xml:space="preserve">
DS - Subproceso Operación Aduanera
Dirección Seccional de Aduanas de Bogotá Aeropuerto El Dorado
NC - Subproceso Innovación y Tecnología
Dirección de Gestión de Innovación y Tecnología
Subdirección de Soluciones y Desarrollo
ACTUALIZADO
30112021
.</t>
    </r>
  </si>
  <si>
    <t xml:space="preserve">Realizar acuerdos de confidencialidad a los funcionarios que tendran acceso a la carpeta pública. </t>
  </si>
  <si>
    <t>Informe de los acuerdos de confidencialidad suscritos</t>
  </si>
  <si>
    <r>
      <rPr>
        <b/>
        <sz val="12"/>
        <rFont val="Arial"/>
        <family val="2"/>
      </rPr>
      <t>DGA</t>
    </r>
    <r>
      <rPr>
        <sz val="12"/>
        <rFont val="Arial"/>
        <family val="2"/>
      </rPr>
      <t xml:space="preserve">
DS - Subproceso Operación Aduanera
Dirección Seccional de Aduanas de Bogotá Aeropuerto El Dorado
NC - Subproceso Innovación y Tecnología
Dirección de Gestión de Innovación y Tecnología
Subdirección de Soluciones y Desarrollo.
ACTUALIZADO
30112021</t>
    </r>
  </si>
  <si>
    <t>Enviar los Acuerdos de Confidencialidad de los funcionarios coordinadores de reconocimiento de carga, debidamente suscritos, a la Coordinación de Historias Laborales.</t>
  </si>
  <si>
    <t>Oficio-Documento de entrega de los Acuerdos de confidencialidad a la Coordinación de Historias Laborales.</t>
  </si>
  <si>
    <r>
      <rPr>
        <b/>
        <sz val="12"/>
        <rFont val="Arial"/>
        <family val="2"/>
      </rPr>
      <t>DGA</t>
    </r>
    <r>
      <rPr>
        <sz val="12"/>
        <rFont val="Arial"/>
        <family val="2"/>
      </rPr>
      <t xml:space="preserve">
DS - Subproceso Operación Aduanera
Dirección Seccional de Aduanas de Bogotá Aeropuerto El Dorado
NC - Subproceso Innovación y Tecnología
Dirección de Gestión de Innovación y Tecnología
subdirección de Soluciones y Desarrollo
ACTUALIZADO
30112021</t>
    </r>
  </si>
  <si>
    <t>Actualizar y depurar los roles activos de la Entidad en especial los detectados en la División de Gestión de Control Carga de la Dirección Seccional de Aduanas de Bogotá, así como para los GIT de Control Carga de las Direcciones Seccionales de Aduanas de Cartagena y Barranquilla</t>
  </si>
  <si>
    <t>Solicitar a la Subdirección de Gestión de Tecnología la actualización de los roles de los sistemas de información, cumpliendo lo establecido en el procedimiento PR-SI-142.</t>
  </si>
  <si>
    <t xml:space="preserve">Solicitud a la Subdirección de Gestión de Tecnología con el listado actualizado de roles para ser depurado. </t>
  </si>
  <si>
    <t>Realizar la actualización de los roles asignados en los sistemas de información, de acuerdo al listado suministrado por las Direcciones Seccionales</t>
  </si>
  <si>
    <t>Reporte de asignación de roles actualizado</t>
  </si>
  <si>
    <t>INSP. 1707022418 
H 1,2,3,4,5,6,7</t>
  </si>
  <si>
    <t>ID del hallazgo I. Fallas en la validación del cumplimiento de requisitos establecidos para la autorización de los tránsitos aduaneros nacionales en la Dirección Seccional de Impuestos y Aduanas de Buenaventura, en contravía de lo establecido en el procedimiento PR-OA-0178 “Autorización de tránsito aduanero nacional” versión 2 y los artículos 209, 396 y 397, del Decreto 390 de 2016.</t>
  </si>
  <si>
    <t>ID del Riesgo de Corrupción :  RFC 1. Direccionamiento de las actividades relacionadas con tránsito aduanero nacional para beneficio propio o de terceros</t>
  </si>
  <si>
    <t>1. Elaborar plan de trabajo para diseñar y desarrollar campaña de sensibilización y/o capacitación orientadas a los usuarios internos acerca de los pilares de la seguridad de la información: Disponibilidad, Integridad y Confidencialidad, así como la importancia de ejecutar correctamente los procedimientos y controles del proceso de Operacón Aduanera-Tránsito Aduanero</t>
  </si>
  <si>
    <t>Elaborar plan de trabajo con la participación de las áreas involucradas.</t>
  </si>
  <si>
    <r>
      <rPr>
        <b/>
        <sz val="12"/>
        <rFont val="Arial"/>
        <family val="2"/>
      </rPr>
      <t>DGA</t>
    </r>
    <r>
      <rPr>
        <sz val="12"/>
        <rFont val="Arial"/>
        <family val="2"/>
      </rPr>
      <t xml:space="preserve">
NC - Subproceso Seguridad de la Información
Oficina de Seguridad de la Información
ACTUALIZADO
30112021</t>
    </r>
  </si>
  <si>
    <t xml:space="preserve">ID del hallazgo II. Incumplimiento de los requisitos establecidos para otorgar una prórroga de término para finalizar DTA, CV y/o Cabotaje en la Dirección Seccional de Impuestos y Aduanas de Buenaventura, en contravía de lo dispuesto en el artículo 321 de la Resolución 4240 del 1/06/2000, evidenciado en autos de prórroga de término para finalizar DTA, CV y/o Cabotaje, expedidos por fuera del término establecido o sin el cumplimiento de requisitos. 
</t>
  </si>
  <si>
    <t>2. Realizar seguimiento a las tareas del plan de trabajo.</t>
  </si>
  <si>
    <t>Realizar seguimiento a las tareas del plan de trabajo.</t>
  </si>
  <si>
    <t>Reunión seguimiento</t>
  </si>
  <si>
    <r>
      <rPr>
        <b/>
        <sz val="12"/>
        <rFont val="Arial"/>
        <family val="2"/>
      </rPr>
      <t>DGA</t>
    </r>
    <r>
      <rPr>
        <sz val="12"/>
        <rFont val="Arial"/>
        <family val="2"/>
      </rPr>
      <t xml:space="preserve">
NC - Subproceso Seguridad de la Información
Oficina de Seguridad de la Información
NC - Subproceso Comunicaciones
Oficina de Comunicaciones
NC - Subproceso Innovación y Tecnología
Dirección de Gestión de Innovación y Tecnología
NC - Subproceso Desarrollo del Talento Humano
Dirección Gestión Corporativa
Subdirección Escuela de Impuestos y Aduanas
ACTUALIZADO
30112021</t>
    </r>
  </si>
  <si>
    <t>3. Generar el lineamiento y socialización para las herramientas de soporte no corporativas (“aplicativos no corporativos o huérfanos”), con la finalidad de realizar el inventario, definición de funcionalidad, búsqueda de herramienta corporativa para su reemplazo o en su defecto el escalamiento al centro de despacho para su desarrollo o adquisición.</t>
  </si>
  <si>
    <t>Elaborar documento con lineamiento y socializarlo</t>
  </si>
  <si>
    <t>Lineamiento socializado</t>
  </si>
  <si>
    <t>ID del hallazgo III. Fallas en el control y seguimiento del cumplimiento de los requisitos establecidos para la finalización de los tránsitos aduaneros nacionales en las Direcciones Seccionales de Aduanas de Bogotá, Medellín y Cali, en contravía de lo establecido en el procedimiento PR-OA-0179 “Finalización de tránsito aduanero nacional” versión 2 y en los artículos 318 y 319 de la Resolución 4240 de 2000</t>
  </si>
  <si>
    <t>4. Realizar seguimiento a la información, definiciones y acciones tomadas por la Subdirección de Gestión de Tecnología de Información y Telecomunicaciones-SGTIT en relación con las herramientas de soporte no corporativas (“aplicativos no corporativos o huérfanos”).</t>
  </si>
  <si>
    <t>Realizar seguimiento</t>
  </si>
  <si>
    <t>Seguimiento</t>
  </si>
  <si>
    <t>5. Utilizar el sistema informático electrónico de Tránsito Aduanero para el control de las autorizaciones de los tránsitos</t>
  </si>
  <si>
    <t>Registrar la totalidad de las autorizaciones de los tránsitos a través del SIE de tránsito</t>
  </si>
  <si>
    <t>Reportes generados por el SIE transito</t>
  </si>
  <si>
    <r>
      <rPr>
        <b/>
        <sz val="12"/>
        <rFont val="Arial"/>
        <family val="2"/>
      </rPr>
      <t>DGA</t>
    </r>
    <r>
      <rPr>
        <sz val="12"/>
        <rFont val="Arial"/>
        <family val="2"/>
      </rPr>
      <t xml:space="preserve">
DS - Subproceso Operación Aduanera
Direcciones Seccionales de Impuestos y Aduanas de Buenaventura
Direccion Seccional de Aduanas de:
Bogota Aeropuerto el Dorado, Medellin y Cali
ACTUALIZADO
30112021</t>
    </r>
  </si>
  <si>
    <t xml:space="preserve">ID del hallazgo IV. Falta de integridad de la información que es ingresada al aplicativo SYGA relacionada con los tránsitos aduaneros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 evidenciando Fallas en el diligenciamiento de la información correspondiente a DTA y CV por parte de los responsables de ingresarla en el sistema SYGA.
</t>
  </si>
  <si>
    <t>6. Definir estrategia de digitalización del proyecto</t>
  </si>
  <si>
    <t xml:space="preserve">7. Priorizar y detallar requerimientos funcionales necesarios para la solución del Proyecto </t>
  </si>
  <si>
    <t xml:space="preserve">ID del 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 
</t>
  </si>
  <si>
    <t xml:space="preserve">8. Desarrollar o adquirir la solución tecnológica del Proyecto </t>
  </si>
  <si>
    <t xml:space="preserve">9. Implantación de la solución tecnológica del Proyecto </t>
  </si>
  <si>
    <t>Estrategía de Digitalización de los Sistemas de Información de la DIAN, dentro del plan de modernización tecnológica. (ley 1819 de 2016)</t>
  </si>
  <si>
    <t>ID del hallazgo VI. Falta de integridad de la información que es ingresada al aplicativo SYGA relacionada con los tránsitos aduaneros comparada con la información suministrada por los depósitos y zonas francas,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t>
  </si>
  <si>
    <t xml:space="preserve">10. Actualizar el procedimiento PR­-OA­0178 “Autorización de Tránsito Aduanero Nacional “ </t>
  </si>
  <si>
    <t xml:space="preserve">Revisar y actualizar el procedimiento PR­-OA­-0178 “Autorización de Tránsito Aduanero Nacional “ </t>
  </si>
  <si>
    <t xml:space="preserve">11. Actualizar la matriz de riesgos del Proceso de Operación Aduanera </t>
  </si>
  <si>
    <t>Actualizar las matriz de operación aduanera.</t>
  </si>
  <si>
    <r>
      <rPr>
        <b/>
        <sz val="12"/>
        <rFont val="Arial"/>
        <family val="2"/>
      </rPr>
      <t>DGA</t>
    </r>
    <r>
      <rPr>
        <sz val="12"/>
        <rFont val="Arial"/>
        <family val="2"/>
      </rPr>
      <t xml:space="preserve">
NC – Subproceso Operación Aduanera
Dirección de Gestión de Aduanas
Subdirección de Operación Aduanera
NC - Subproceso Planeacion y Cumplimiento
Dirección de Gestión de Estratégica y Analítica
Subdireccion de Procesos
ACTUALIZADO
30112021</t>
    </r>
  </si>
  <si>
    <t>ID del hallazgo VII. Autorizaciones de tránsitos aduaneros nacionales en la Dirección Seccional de Impuestos y Aduanas de Buenaventura sin el cumplimiento de requisitos, en contravía de lo establecido en el procedimiento PR-OA-0178 “Autorización de tránsito aduanero nacional” versión 2 y los artículos 209, 396 y 397, del Decreto 390 de 2016</t>
  </si>
  <si>
    <t xml:space="preserve">12. Colocar en producción el servicio Informático Electrónico de Tránsito Aduanero (MUISCA) a nivel Nacional </t>
  </si>
  <si>
    <t>Implementación del servicio</t>
  </si>
  <si>
    <t>Servicio implementado</t>
  </si>
  <si>
    <t>13. Realizar capacitación a los funcionarios de la División de Gestión Control Carga, en los siguientes temas:
- Requisitos establecidos para la finalización de los tránsitos aduaneros nacionales.
-Utilización de los formatos y documentación establecidos en la norma, par el envío de insumos a la División de Fiscalización.</t>
  </si>
  <si>
    <t>Capacitación realizada</t>
  </si>
  <si>
    <t>Lista de asistencia a capacitación</t>
  </si>
  <si>
    <r>
      <rPr>
        <b/>
        <sz val="12"/>
        <rFont val="Arial"/>
        <family val="2"/>
      </rPr>
      <t>DGA</t>
    </r>
    <r>
      <rPr>
        <sz val="12"/>
        <rFont val="Arial"/>
        <family val="2"/>
      </rPr>
      <t xml:space="preserve">
NC – Subproceso Operación Aduanera
Dirección de Gestión de Aduanas
Subdirección de Operación Aduanera
DS - Subproceso Operación Aduanera
Dirección Seccional de Aduanas de Bogota Aeropuerto El Dorado
Divisón de Control de Carga
ACTUALIZADO
30112021</t>
    </r>
  </si>
  <si>
    <t>INSP. 1707022428
H 1,2,3</t>
  </si>
  <si>
    <t xml:space="preserve">ID del hallazgo I. Fallas en la verificación al control de mantenimiento de requisitos y obligaciones a los operadores de TP y EU por parte de la Dirección Seccional de Aduanas de Bogotá, en contravía de lo establecido en el procedimiento PR-GM-414 “Verificación al control al mantenimiento de requisitos a operadores de comercio exterior y obligados aduaneros” y el artículo 203 del Decreto 2685 de 1999.            
</t>
  </si>
  <si>
    <t>ID del Riesgo de Corrupción :  RFC 1. Discrecionalidad en la verificación al mantenimiento y control de los requisitos y obligaciones de los operadores de tráfico postal y envíos urgentes</t>
  </si>
  <si>
    <t xml:space="preserve">Establecer visitas  específicas  de  control  al  mantenimiento  de  requisitos, bajo los lineamientos del procedimiento establecido para tal fin. </t>
  </si>
  <si>
    <t xml:space="preserve">Realizar visitas y/o verificaciones documentales a los Operadores  de  Tráfico  Postal  y  Envíos  Urgentes bajo el procedimiento  PR-GM-414 </t>
  </si>
  <si>
    <t>Informe de Visita</t>
  </si>
  <si>
    <r>
      <rPr>
        <b/>
        <sz val="12"/>
        <rFont val="Arial"/>
        <family val="2"/>
      </rPr>
      <t>DGA</t>
    </r>
    <r>
      <rPr>
        <sz val="12"/>
        <rFont val="Arial"/>
        <family val="2"/>
      </rPr>
      <t xml:space="preserve">
DS -  Subproceso Operación Aduanera
Direcciones Seccionales de Aduanas de:
Medellín, Barranquilla, Bogotá y Cali
ACTUALIZADO
30112021</t>
    </r>
  </si>
  <si>
    <t>Seguimiento  a  que la información de los  operadores  de  tráfico  postal  y  envíos  urgentes  que  hayan tenido incumplimiento de los requisitos y/o obligaciones, sea remitida al área competente.</t>
  </si>
  <si>
    <t>Seguimiento del envio a la SGRA de los informes de visita realizados y de los presuntos hallazgos o incumplimientos a las áreas competentes.</t>
  </si>
  <si>
    <t xml:space="preserve">Cuadro de seguimiento </t>
  </si>
  <si>
    <r>
      <rPr>
        <b/>
        <sz val="12"/>
        <rFont val="Arial"/>
        <family val="2"/>
      </rPr>
      <t>DGA</t>
    </r>
    <r>
      <rPr>
        <sz val="12"/>
        <rFont val="Arial"/>
        <family val="2"/>
      </rPr>
      <t xml:space="preserve">
NC – Subproceso Operación Aduanera
Subdirección de Registro y Control Aduanero
ACTUALIZADO
30112021</t>
    </r>
  </si>
  <si>
    <t>Realizar control sobre la declaración consolidada de pagos de los intermediarios de trafico postal y envios urgentes.</t>
  </si>
  <si>
    <t>Elaboraciòn de documento de lineamientos y socialización a las direcciones seccionales</t>
  </si>
  <si>
    <t>documento de lineamientos</t>
  </si>
  <si>
    <r>
      <rPr>
        <b/>
        <sz val="12"/>
        <rFont val="Arial"/>
        <family val="2"/>
      </rPr>
      <t>DGA</t>
    </r>
    <r>
      <rPr>
        <sz val="12"/>
        <rFont val="Arial"/>
        <family val="2"/>
      </rPr>
      <t xml:space="preserve">
NC – Subproceso Operación Aduanera
Subdirección de Operación Aduanera
ACTUALIZADO
30112021</t>
    </r>
  </si>
  <si>
    <t>Tomar como insumo la información que se encuentra en los expedientes que soportaron el 
cumplimiento  de  requisitos  para  la  inscripción  y  habilitación  de  los Operadores  de  Tráfico 
Postal y Envíos Urgentes, para la realización de las visitas de mantenimiento de requisitos, los cuales deben seguir cumpliendo  para mantener su registro.</t>
  </si>
  <si>
    <t xml:space="preserve">Actualización del procedimiento PR-GM-414 “Verificación al control al mantenimiento de requisitos a operadores de comercio exterior y obligados aduaneros” </t>
  </si>
  <si>
    <t>Procedimiento PR-GM-414 “Verificación al control al mantenimiento de requisitos a operadores de comercio exterior y obligados aduaneros” actualizado</t>
  </si>
  <si>
    <t>Capacitación, inducción y reinducción de las actividades que se deben ejecutar en el desarrollo de las visitas de control de mantenimiento de requisitos.</t>
  </si>
  <si>
    <t>Capacitación anual fisica y/o a través de herramientas informáticas a las Direcciones Seccionales con operación aduanera</t>
  </si>
  <si>
    <t>Lista de asistencia a la capacitación y presentación</t>
  </si>
  <si>
    <t>Evaluar y validar el  cumplimiento  de  lo  establecido  en  el  procedimiento  “PR­GM­0414,  Control  al Mantenimiento de Requisitos a Operadores de Comercio Exterior y Obligados Aduaneros”, en cuanto a que  las visitas se deben desarrollar dando cumplimiento a cada una de las 
actividades  que  en  éste  se  establecieron  para  dar  estandarización  y  orden  secuencial  al desarrollo de la diligencia de visita y generar un margen de confianza al resultado de esta.</t>
  </si>
  <si>
    <t xml:space="preserve">Selección de informes de visitas </t>
  </si>
  <si>
    <t>Listado de selección</t>
  </si>
  <si>
    <t xml:space="preserve">ID del hallazgo II. Fallas en el control y errores en la liquidación de los tributos aduaneros elaboradas por el intermediario de TP y EU evidenciado en la aplicación de los gravámenes correspondientes a las subpartidas arancelarias y en la determinación del impuesto a las ventas, de acuerdo con la descripción de la mercancía importada bajo esta modalidad, en contravía de los requerimientos definidos en el Decreto 2685 de 1999, articulo 200 – Pago de tributos aduaneros y Decreto 2153 de 2016, lo que tiene como efecto incertidumbre en la exactitud de las declaraciones tributarias y disminución en el ingreso de recursos al Estado.            </t>
  </si>
  <si>
    <t>Elaboración del informe de verificación</t>
  </si>
  <si>
    <t>Informe de verificación de las visitas seleccionadas</t>
  </si>
  <si>
    <t xml:space="preserve">Listado de selección </t>
  </si>
  <si>
    <t>Adecuación de los servicios informaticos para la verificacion del documento de transporte versus  el formato "Detalle declaración consolidada de pago".  (F1084)</t>
  </si>
  <si>
    <t>Implementar el ajuste</t>
  </si>
  <si>
    <t>correo electrónico de confirmación de puesta en producción del ajuste solicitado</t>
  </si>
  <si>
    <t>Desarrollar mejores prácticas que permitan tener mayor eficiencia en los resultados de las visitas realizadas.</t>
  </si>
  <si>
    <t>Realizar mesas de trabajo de retroalimentación semestrales</t>
  </si>
  <si>
    <t>Planilla de asistencia y presentación de los temas tratados</t>
  </si>
  <si>
    <r>
      <rPr>
        <b/>
        <sz val="12"/>
        <rFont val="Arial"/>
        <family val="2"/>
      </rPr>
      <t>DGA</t>
    </r>
    <r>
      <rPr>
        <sz val="12"/>
        <rFont val="Arial"/>
        <family val="2"/>
      </rPr>
      <t xml:space="preserve">
DS- Subproceso Operación Aduanera
Dirección Seccional de Aduanas de Bogotá  
ACTUALIZADO
30112021</t>
    </r>
  </si>
  <si>
    <r>
      <rPr>
        <b/>
        <sz val="12"/>
        <rFont val="Arial"/>
        <family val="2"/>
      </rPr>
      <t>DGA</t>
    </r>
    <r>
      <rPr>
        <sz val="12"/>
        <rFont val="Arial"/>
        <family val="2"/>
      </rPr>
      <t xml:space="preserve">
DS - Subproceso Operación Aduanera
Dirección Seccional de Aduanas de Cali
ACTUALIZADO
30112021
</t>
    </r>
  </si>
  <si>
    <t xml:space="preserve">ID del hallazgo III. Falta de integridad de la información al validar los datos incorporados en el sistema de información módulo de carga formulario 1167”unidades de carga” en su casilla 50 “Subpartida”, incumpliendo con uno de los propósitos de la política de Gobierno Digital -expresada en el Decreto 1008 del 14 de junio de 2018- en su enciso “C. Tomar decisiones basadas en datos a partir del aumento en el uso y aprovechamiento de la información: consiste en mejorar la toma decisiones por parte de la entidad, ciudadanos, usuarios y grupos de interés, para impulsar el desarrollo de servicios, políticas, normas, planes, programas, proyectos o asuntos de interés público, a partir del uso y aprovechamiento de datos que incorporan estándares de calidad y seguridad en su ciclo de vida (generación, recolección, almacenamiento, procesamiento, compartición, entrega, intercambio y eliminación).”  </t>
  </si>
  <si>
    <r>
      <rPr>
        <b/>
        <sz val="12"/>
        <rFont val="Arial"/>
        <family val="2"/>
      </rPr>
      <t>DGA</t>
    </r>
    <r>
      <rPr>
        <sz val="12"/>
        <rFont val="Arial"/>
        <family val="2"/>
      </rPr>
      <t xml:space="preserve">
DS - Subproceso Operación Aduanera
Dirección Seccional de Aduanas de Barranquilla
ACTUALIZADO
30112021</t>
    </r>
  </si>
  <si>
    <r>
      <rPr>
        <b/>
        <sz val="12"/>
        <rFont val="Arial"/>
        <family val="2"/>
      </rPr>
      <t>DGA</t>
    </r>
    <r>
      <rPr>
        <sz val="12"/>
        <rFont val="Arial"/>
        <family val="2"/>
      </rPr>
      <t xml:space="preserve">
DS - Subproceso Operación Aduanera
Dirección Seccional de Aduanas de Medellín
ACTUALIZADO
30112021</t>
    </r>
  </si>
  <si>
    <t xml:space="preserve">Adecuación de los servicios informaticos para el control del correcto diligenciando del formato 1167 - Unidad de Carga. </t>
  </si>
  <si>
    <t>Adecuación de los servicios informaticos para la generación de reportes</t>
  </si>
  <si>
    <t>Adecuación de los servicios informaticos para el correcto pago del arancel</t>
  </si>
  <si>
    <t xml:space="preserve">Adecuación de los servicios informáticos para facilitar el diligenciamiento del acta de diligencia </t>
  </si>
  <si>
    <t>INSP. 1707022435
H 1,2</t>
  </si>
  <si>
    <t>RG1
RFC1</t>
  </si>
  <si>
    <t>ID del hallazgo I. Fallas en la validación del cumplimiento de los requisitos, formalidades y aplicación de la normativa en las actividades relacionadas con la inspección aduanera en contravía de lo establecido en los procedimientos PR-OA-0177 “Carga” versión 2 y PR-COA-0188 “Nacionalización de mercancías” versión 4 y el Instructivo IN-COA-0151 “Inspección en el régimen de importación” versión 2.</t>
  </si>
  <si>
    <t>ID del Riesgo de Gestión  :  RG 1. Efectuar el control aduanero sin el cumplimiento de los requisitos establecidos en la normativa aplicable
ID del Riesgo de Corrupción :  RFC 1. Direccionamiento de las actuaciones en el control aduanero</t>
  </si>
  <si>
    <t xml:space="preserve">Capacitación sobre requisitos y formalidades en la elaboración y diligenciamiento de las actas de inspección, de aprehensión y autos comisorios gestionados en inspección aduanera. </t>
  </si>
  <si>
    <t xml:space="preserve">Capacitación  sobre el correcto diligenciamiento de las actas de inspección, de aprehensión y autos comisorios gestionados en inspección aduanera. </t>
  </si>
  <si>
    <t>Lista de asistencia a la capacitación</t>
  </si>
  <si>
    <r>
      <rPr>
        <b/>
        <sz val="12"/>
        <rFont val="Arial"/>
        <family val="2"/>
      </rPr>
      <t>DGA</t>
    </r>
    <r>
      <rPr>
        <sz val="12"/>
        <rFont val="Arial"/>
        <family val="2"/>
      </rPr>
      <t xml:space="preserve">
DS - Subproceso Operación Aduanera
Dirección Seccional de Aduanas Bogotá
Dirección Seccional de Aduanas Cali 
Dirección Seccional de Impuestos y Aduanas de Santa Marta 
Dirección Seccional de Aduanas de Barranquilla 
Dirección Seccional de Impuestos y Aduanas de Buenaventura 
ACTUALIZADO
30112021</t>
    </r>
  </si>
  <si>
    <t>Verificación mensual de las actas de hechos, inspección y aprehensión; actuaciones que deben contar con su respectivo auto comisorio para lo cual el funcionario que actúa en dicha diligencia deberá estar debidamente comisionado.</t>
  </si>
  <si>
    <t>Realizar verificación mensual aleatoria de las actas de hechos, inspección y aprehensión; cuyas actuaciones deben contar con su respectivo auto comisorio donde se evidencie que el funcionario fue comisionado.</t>
  </si>
  <si>
    <t>Informe de resultados de la verificación</t>
  </si>
  <si>
    <r>
      <rPr>
        <b/>
        <sz val="12"/>
        <rFont val="Arial"/>
        <family val="2"/>
      </rPr>
      <t>DGA</t>
    </r>
    <r>
      <rPr>
        <sz val="12"/>
        <rFont val="Arial"/>
        <family val="2"/>
      </rPr>
      <t xml:space="preserve">
DS - Subproceso Operación Aduanera
Dirección Seccional de Impuestos y Aduanas de Santa Marta
Dirección Seccional de Impuestos y Aduanas de Buenaventura
ACTUALIZADO
30112021</t>
    </r>
  </si>
  <si>
    <t xml:space="preserve">Capacitación encaminadas al cumplimiento de los requisitos y formalidades que se encuentren en los procedimientos nacionalización de mercancías PR-COA-0188, Medidas Cautelares PR-COA-0396 y en el instructivo IN-COA-0151.  </t>
  </si>
  <si>
    <t>Capacitación sobre los procedimiento Nacionalización de Mercancías PR-COA-0188, Medidas Cautelares PR-COA-0396 y el instructivo IN-COA-0151 en lo concerniente a las actuaciones en la diligencia de inspección aduanera.</t>
  </si>
  <si>
    <r>
      <rPr>
        <b/>
        <sz val="12"/>
        <rFont val="Arial"/>
        <family val="2"/>
      </rPr>
      <t>DGA</t>
    </r>
    <r>
      <rPr>
        <sz val="12"/>
        <rFont val="Arial"/>
        <family val="2"/>
      </rPr>
      <t xml:space="preserve">
DS - Subproceso Operación Aduanera
Dirección Seccional de Aduanas Bogotá
Dirección Seccional de Aduanas Cali 
Dirección Seccional de Impuestos y Aduanas de Santa Marta
Dirección Seccional de Aduanas de Barranquilla
ACTUALIZADO
30112021</t>
    </r>
  </si>
  <si>
    <t>ID del hallazgo II. Fallas en la aplicación correcta de la normatividad aduanera tendiente a la aprehensión de las mercancías en contravía de lo establecido en los procedimientos PR-COA-0396 “Medidas cautelares” versión 2, en concordancia con lo establecido en el Decreto 1165 de 2019 Artículo 596. Medidas cautelares, PR-OA-0177 “Carga” versión 2 y PR-COA-0188 “Nacionalización de mercancías” versión 4 y el Instructivo IN-COA-0151 “Inspección en el régimen de importación” versión 2</t>
  </si>
  <si>
    <t xml:space="preserve">Capacitación sobre requisitos y formalidades en la elaboración y diligenciamiento del formato Control y Seguimiento Aprehensiones FT-FL-2205 . </t>
  </si>
  <si>
    <t xml:space="preserve">Capacitación sobre el correcto diligenciamiento y registro de la información en el formato Control y Seguimiento Aprehensiones FT-FL-2205  . </t>
  </si>
  <si>
    <r>
      <rPr>
        <b/>
        <sz val="12"/>
        <rFont val="Arial"/>
        <family val="2"/>
      </rPr>
      <t>DGA</t>
    </r>
    <r>
      <rPr>
        <sz val="12"/>
        <rFont val="Arial"/>
        <family val="2"/>
      </rPr>
      <t xml:space="preserve">
DS - Subproceso Operación Aduanera
DS- Subproceso: Fiscalización y Liquidación
Dirección Seccional de Aduanas Bogotá
ACTUALIZADO
30112021</t>
    </r>
  </si>
  <si>
    <t xml:space="preserve">Retroalimentación por parte de Fiscalización Aduanera, sobre la entrega de los insumos para conformar los expedientes.
 </t>
  </si>
  <si>
    <t>Reunión y retroalimentación trimestral conjunta para la revisión sobre la completitud de la entrega de los insumos para conformar los expedientes.</t>
  </si>
  <si>
    <t>1. Lista de asistencia 
2. Acta de los puntos tratados.</t>
  </si>
  <si>
    <r>
      <rPr>
        <b/>
        <sz val="12"/>
        <rFont val="Arial"/>
        <family val="2"/>
      </rPr>
      <t>DGA</t>
    </r>
    <r>
      <rPr>
        <sz val="12"/>
        <rFont val="Arial"/>
        <family val="2"/>
      </rPr>
      <t xml:space="preserve">
DS- Subproceso Operación Aduanera
DS- Subproceso: Fiscalización y Liquidación
Dirección Seccional de Aduanas Bogotá
Dirección Seccional de Aduanas Cali 
Dirección Seccional de Impuestos y Aduanas de Santa Marta
Dirección Seccional de Aduanas de Barranquilla 
Dirección Seccional de Aduanas de Medellín
ACTUALIZADO
30112021
</t>
    </r>
  </si>
  <si>
    <t>Cumplimiento memorando expedido por la Subdirección de Operación Aduanera</t>
  </si>
  <si>
    <t>Elaborar memorando impartiendo lineamientos para el control de la radicación del acta de aprehensión y sus insumos entregados a Fiscalización</t>
  </si>
  <si>
    <t>1. Memorando 
2. Lista de socialización memorando</t>
  </si>
  <si>
    <t>INSP. 1707022435
H 3</t>
  </si>
  <si>
    <t>RG2
RFC2</t>
  </si>
  <si>
    <t>ID del hallazgo III. Fallas en la aplicación de la normativa relacionada con el decomiso de mercancías en contravía de lo establecido en el procedimiento PR-COA-0395 “Decomiso de mercancías” versión 2</t>
  </si>
  <si>
    <t>ID del hallazgo III. Fallas en la aplicación de la normativa relacionada con el decomiso de mercancías en contravía de lo establecido en el procedimiento PR-COA-0395 “Decomiso de mercancías” versión 2
ID del Riesgo de Corrupción :  RFC 2.  Decisión final del decomiso de mercancías omitiendo información relevante</t>
  </si>
  <si>
    <t>Revisión del cumplimiento de requisitos de los insumos generados por las unidades aprehensoras y verificación de la aplicación correcta de la normativa en el procedimiento de decomiso de mercancías</t>
  </si>
  <si>
    <t>Cada Dirección Seccional elabora un informe trimestral con los resultados encontrados en las verificaciones realizadas, en donde deben incluir las estrategias para el mejoramiento del proceso. En cada informe se debe evidenciar mínimo una verificación aleatoria del 30% de las operaciones sucedidas en el período observado.</t>
  </si>
  <si>
    <t>Informes (3 por cada seccional)</t>
  </si>
  <si>
    <r>
      <rPr>
        <b/>
        <sz val="12"/>
        <rFont val="Arial"/>
        <family val="2"/>
      </rPr>
      <t>DGA</t>
    </r>
    <r>
      <rPr>
        <sz val="12"/>
        <rFont val="Arial"/>
        <family val="2"/>
      </rPr>
      <t xml:space="preserve">
DS - Subproceso: Fiscalización y Liquidación
Dirección Seccional de Impuestos y Aduanas de Santa Marta 
Dirección Seccional de Aduanas de Barranquilla 
Dirección Seccional de Aduanas de Cartagena
Dirección Seccional de Aduanas Cali
ACTUALIZADO
30112021
</t>
    </r>
  </si>
  <si>
    <t>Ejecución de reuniones trimestrales por un período de seis meses para la socialización de lineamientos de las acciones de control y decomisos,  así como el direccionamiento estratégico necesario para mejorar el proceso de decomiso.</t>
  </si>
  <si>
    <t>Cada Dirección Seccional debe coordinar y ejecutar 2 capacitaciones, una cada trimestre, con los funcionarios de las unidades aprehensoras de su Dirección Seccional</t>
  </si>
  <si>
    <t>Registros de asistencia (2 por cada seccional)</t>
  </si>
  <si>
    <r>
      <rPr>
        <b/>
        <sz val="12"/>
        <rFont val="Arial"/>
        <family val="2"/>
      </rPr>
      <t>DGA</t>
    </r>
    <r>
      <rPr>
        <sz val="12"/>
        <rFont val="Arial"/>
        <family val="2"/>
      </rPr>
      <t xml:space="preserve">
DS - Subproceso: Fiscalización y Liquidación
Dirección Seccional de Impuestos y Aduanas de Santa Marta 
Dirección Seccional de Aduanas de Barranquilla 
Dirección Seccional de Aduanas de Cartagena
Dirección Seccional de Aduanas Cali
ACTUALIZADO
30112021</t>
    </r>
  </si>
  <si>
    <t>Puesta en producción de un Servicio Informático para el control del Decomiso</t>
  </si>
  <si>
    <t>Levantar requerimientos funcionales del servicio solicitado</t>
  </si>
  <si>
    <t>Documento con requerimientos funcionales</t>
  </si>
  <si>
    <r>
      <rPr>
        <b/>
        <sz val="12"/>
        <rFont val="Arial"/>
        <family val="2"/>
      </rPr>
      <t>DGA</t>
    </r>
    <r>
      <rPr>
        <sz val="12"/>
        <rFont val="Arial"/>
        <family val="2"/>
      </rPr>
      <t xml:space="preserve">
NC - Subproceso Innovación y Tecnología
Subdirección de Soluciones y Desarrollo 
ACTUALIZADO
30112021</t>
    </r>
  </si>
  <si>
    <t>Establecer el análisis y diseño de la solución</t>
  </si>
  <si>
    <t>Documento con el análisis y diseño</t>
  </si>
  <si>
    <t>Desarrollar, probar e implementar la solución planeada</t>
  </si>
  <si>
    <t>Elaboración de un lineamiento dirigido a las Divisiones de Fiscalización y Liquidación o las que hagan sus veces con el fin de realizar énfasis en el envío de insumos al proceso de fiscalización cambiaria respectiva.</t>
  </si>
  <si>
    <t>Elaborar el documento con los lineamientos para el cumplimiento de todas las Divisiones de Fiscalización</t>
  </si>
  <si>
    <t>Lineamiento</t>
  </si>
  <si>
    <r>
      <rPr>
        <b/>
        <sz val="12"/>
        <rFont val="Arial"/>
        <family val="2"/>
      </rPr>
      <t>DGA</t>
    </r>
    <r>
      <rPr>
        <sz val="12"/>
        <rFont val="Arial"/>
        <family val="2"/>
      </rPr>
      <t xml:space="preserve">
NC - Subproceso: Fiscalización y Liquidación
Subdirección de Fiscalización Aduanera
ACTUALIZADO
30112021</t>
    </r>
  </si>
  <si>
    <t>Socializar el lineamiento a todas las Divisiones de Fiscalización que ejecuten el proceso de decomiso.</t>
  </si>
  <si>
    <t>Revisión del procedimiento de Decomiso</t>
  </si>
  <si>
    <t>Efectuar la revisión del procedimiento, tanto en sus acápites textuales como en el flujograma.</t>
  </si>
  <si>
    <t>Procedimiento Revisado</t>
  </si>
  <si>
    <t>TECNOLÓGICO ADUANERO</t>
  </si>
  <si>
    <r>
      <rPr>
        <b/>
        <sz val="12"/>
        <rFont val="Arial"/>
        <family val="2"/>
      </rPr>
      <t>DGA</t>
    </r>
    <r>
      <rPr>
        <sz val="12"/>
        <rFont val="Arial"/>
        <family val="2"/>
      </rPr>
      <t xml:space="preserve">
NC - Subproceso Innovación y Tecnología
Dirección de Gestión de Innovación y Tecnología
Subdirección de Innovación y Proyectos
ACTUALIZADO
30112021</t>
    </r>
  </si>
  <si>
    <r>
      <rPr>
        <b/>
        <sz val="12"/>
        <rFont val="Arial"/>
        <family val="2"/>
      </rPr>
      <t>DGA</t>
    </r>
    <r>
      <rPr>
        <sz val="12"/>
        <rFont val="Arial"/>
        <family val="2"/>
      </rPr>
      <t xml:space="preserve">
NC - Subproceso Innovación y Tecnología
Subdirección de Innovación y Proyectos
Subdirección Soluciones y Desarrollo
Subdirección de Infraestructura Tecnológica y de Operaciones
Subdirección de Procesamiento de datos
NC – Subproceso Operación Aduanera
Dirección de Gestión de Aduanas
Subdirección de Operación Aduanera
ACTUALIZADO
30112021</t>
    </r>
  </si>
  <si>
    <r>
      <rPr>
        <b/>
        <sz val="12"/>
        <rFont val="Arial"/>
        <family val="2"/>
      </rPr>
      <t xml:space="preserve">DGA
</t>
    </r>
    <r>
      <rPr>
        <sz val="12"/>
        <rFont val="Arial"/>
        <family val="2"/>
      </rPr>
      <t>NC - Subproceso Innovación y Tecnología
Subdirección de Innovación y Proyectos
Subdirección Soluciones y Desarrollo
Subdirección de Infraestructura Tecnológica y de Operaciones
Subdirección de Procesamiento de datos
NC – Subproceso Operación Aduanera
Dirección de Gestión de Aduanas
Subdirección de Operación Aduanera
ACTUALIZADO
30112021</t>
    </r>
  </si>
  <si>
    <r>
      <rPr>
        <b/>
        <sz val="12"/>
        <rFont val="Arial"/>
        <family val="2"/>
      </rPr>
      <t xml:space="preserve">DGA
</t>
    </r>
    <r>
      <rPr>
        <sz val="12"/>
        <rFont val="Arial"/>
        <family val="2"/>
      </rPr>
      <t>NC - Subproceso Innovación y Tecnología
Subdirección de Innovación y Proyectos
Subdirección Soluciones y Desarrollo
Subdirección de Infraestructura Tecnológica y de Operaciones
Subdirección de Procesamiento de datos
NC – Subproceso Operación Aduanera
Dirección de Gestión de Aduanas
Subdirección de Registro y Control Aduanero
ACTUALIZADO
30112021</t>
    </r>
  </si>
  <si>
    <t>INSP. 1707022443
H1,2,3,4,5,6,7,8</t>
  </si>
  <si>
    <t>RG2
RFC1</t>
  </si>
  <si>
    <t>ID del hallazgo 1. De los ciento cuarenta y nueve (149) casos analizados en la Dirección Seccional de Aduanas de Barranquilla, se evidenció que treinta y tres (33) no cumplen con los requisitos establecidos en la normativa vigente relacionados con los soportes mínimos requeridos para la autorización del tránsito aduanero, en contravía de lo indicado en el Decreto 1165 de 2019.</t>
  </si>
  <si>
    <t>ID del Riesgo de Gestión  :  RG 1. Decisión final del proceso de control por fuera de la norma</t>
  </si>
  <si>
    <t>Ajuste al PR-COA-0440 y a los  manuales externo e interno MN-0A-0057 Y MN-0A-0058 del SIE Tránsito Aduanero.</t>
  </si>
  <si>
    <t>Informar a las direcciones seccionales de los ajustes  a los procedimientos PR-COA-0440 y manuales MN -OA-0057 MN-0A-058 Versión 2,0 y su aplicación.</t>
  </si>
  <si>
    <t xml:space="preserve"> PR-COA-0440 y 
MN - OA 0057 Y MN-04 058
Versión 2.0
 ajustados</t>
  </si>
  <si>
    <r>
      <rPr>
        <b/>
        <sz val="12"/>
        <rFont val="Arial"/>
        <family val="2"/>
      </rPr>
      <t>DGA</t>
    </r>
    <r>
      <rPr>
        <sz val="12"/>
        <rFont val="Arial"/>
        <family val="2"/>
      </rPr>
      <t xml:space="preserve">
NC – Subproceso Operación Aduanera
Dirección de Gestión de Aduanas
Subdirección de Operación Aduanera</t>
    </r>
  </si>
  <si>
    <t>ID  del Hallazgo 2. En el caso de la DUTA con número de formulario 6511000241296 se evidenció el incumplimiento de los requisitos establecidos en la normativa vigente en relación con el desistimiento de la solicitud del régimen de tránsito aduanero indicado en el artículo 463 de la Resolución 46 de 2019.</t>
  </si>
  <si>
    <t>Capacitar a los usuarios internos y externos en los nuevos requerimientos incluidos en los ajsutes  al procedimiento y a los manuales externo e interno MN-0A-0057 Y MN-0A-0058 del SIE TRÁNSITO ADUANERO.</t>
  </si>
  <si>
    <t>Socializar a  usuarios internos y externos sobre los ajustes  a procedimientos PR-COA-0440 y manuales MN -OA-0057 MN-0A-058 Versión 2,0 y su aplicación.</t>
  </si>
  <si>
    <t>Listas de socialización de los ajustes realizados al procedimiento y a los manuales de tránsito aduanero.</t>
  </si>
  <si>
    <t>ID del Hallazgo 3. Se evidenciaron tránsitos aduaneros finalizados sin el cumplimiento de los requisitos, formalidades y aplicación correcta de la normativa, en contravía de lo establecido en el Decreto 1165 de 2019, la Resolución No. 46 de 2019, Resolución No. 11 de 2020, el procedimiento PR-OA-0440 “Tránsito aduanero Nacional y Continuación de Viaje”, versión 1 y el Manual de usuario Externo MN-OA-0058 versión 1.</t>
  </si>
  <si>
    <r>
      <rPr>
        <b/>
        <sz val="12"/>
        <rFont val="Arial"/>
        <family val="2"/>
      </rPr>
      <t>DGA</t>
    </r>
    <r>
      <rPr>
        <sz val="12"/>
        <rFont val="Arial"/>
        <family val="2"/>
      </rPr>
      <t xml:space="preserve">
NC- Subproceso Innovación y Tecnología
Subdirección de Innovación y Proyectos
Subdirección Soluciones y Desarrollo
Subdirección de Infraestructura Tecnológica y de Operaciones
Subdirección de Procesamiento de datos
NC – Subproceso Operación Aduanera
Dirección de Gestión de Aduanas
Subdirección de Operación Aduanera</t>
    </r>
  </si>
  <si>
    <t>ID del Hallazgo 4. Se evidenciaron un total de siete (7) casos que no cumplen con los lineamientos establecidos por la DIAN en el Manual de políticas y lineamientos de seguridad de la información MN-IIT-0072 Versión 1 del 13/01/2022, en lo relacionado con aplicar los controles establecidos por la DIAN para activar o desactivar, de manera temporal o permanente,  el  acceso  a  la  información  digital  catalogada  como  pública  clasificada, pública reservada y datos personales no públicos, por parte del personal que esté vinculado a la entidad, específicamente lo contemplado en el numeral 9.4 Control de acceso a sistemas y aplicaciones.</t>
  </si>
  <si>
    <t xml:space="preserve">ID del Hallazgo 5. Se encontraron ciento noventa y dos (192) documentos de treinta y nueve (39) expedientes que no contaron con un registro en el archivo de LOGS suministrado por la DIAN archivo “Anexo 1. CargaBquillaformatos.xlsx” del SIE de Tránsito. </t>
  </si>
  <si>
    <t xml:space="preserve">ID del Hallazgo 6. Incumplimiento en lo relacionado con la conformación de expedientes electrónicos  de archivo y los elementos que lo componen en el SIE de tránsito aduanero, en contravía de lo estipulado en el Acuerdo 003 de 2015, “Por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 en su Artículo 7°. “Conformación de expedientes electrónicos de archivo. El expediente electrónico de archivo se conformará con la totalidad de los documentos de archivo generados en desarrollo de un mismo trámite, actuación o procedimiento, independientemente del tipo de información y formato, y deben agruparse formando series o sub-series documentales.”, reflejado en la falta de disponibilidad , entendida en un documento electrónico, como la capacidad actual y futura de que el documento y sus metadatos  asociados puedan ser consultados, localizados, recuperados, presentados, interpretados, legibles, y por tanto estar en condiciones de uso. </t>
  </si>
  <si>
    <t>ID del Hallazgo 7. Falta de consistencia  de los reportes que se generan en el SIE de tránsito aduanero con lo registrado en el aplicativo, contradiciendo lo enunciado en el Artículo 2.2.9.1.2.1. Estructura, del Decreto 1008 de junio 14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relacionado con el logro de propósitos que generarán valor público en un entorno de confianza digital a partir del aprovechamiento de las TIC, que son los fines de la Política de Gobierno Digital, como son: A. Habilitar y mejorar la provisión de Servicios Digitales de confianza y calidad , B. Lograr procesos internos seguros y eficientes a través del fortalecimiento de las capacidades de gestión de tecnologías de información  y C. Tomar decisiones basadas en datos a partir del aumento en el uso y aprovechamiento de la información.</t>
  </si>
  <si>
    <t xml:space="preserve">  Dar cumplimiento al Procedimiento PR-IIT-0455 Gestión de Accesos, al Instructivo IN-IIT.0242 Requerimiento de Directorio en la Red. </t>
  </si>
  <si>
    <t xml:space="preserve">Capacitación  sobre la correcta aplicación del el Procedimiento PR-IIT-0455 Gestión de Accesos y el Instructivo IN-IIT.0242 Requerimiento de Directorio en la Red. </t>
  </si>
  <si>
    <t>Lista de capacitación</t>
  </si>
  <si>
    <r>
      <rPr>
        <b/>
        <sz val="12"/>
        <rFont val="Arial"/>
        <family val="2"/>
      </rPr>
      <t>DGA</t>
    </r>
    <r>
      <rPr>
        <sz val="12"/>
        <rFont val="Arial"/>
        <family val="2"/>
      </rPr>
      <t xml:space="preserve">
NC – Subproceso Operación Aduanera
Directores Seccionales de las Direcciones Seccionales de Aduanas y de impuestos y Aduanas a nivel nacional</t>
    </r>
  </si>
  <si>
    <t xml:space="preserve">ID del Hallazgo 8. Falta de configuración o diseño e implementación de Logs de auditoría  o de trazabilidad, para el registro de eventos de creación, actualización, modificación o borrado de información en el SIE de Tránsito aduanero, contradiciendo lo establecido en la política de Gobierno Digital Decreto 1008 de junio 14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relacionado con Indicadores de cumplimiento de Arquitectura, dominio  de Sistemas de Información, frente a la planeación y gestión de los sistemas de información, Lineamiento  de Auditoría y trazabilidad de los sistemas de información – LI.SIS.23 , en donde la Dirección de Tecnologías y Sistemas de la Información o quien haga sus veces debe desarrollar mecanismos que aseguren el registro histórico de las acciones realizadas por los usuarios sobre los Sistemas de Información, manteniendo la trazabilidad y apoyando los procesos de auditoría. </t>
  </si>
  <si>
    <t>INSP.1707022407
H 1,2,3,4,5,6,7</t>
  </si>
  <si>
    <t xml:space="preserve">ID del hallazgo I. Aplicación errada de las decisiones de control administrativo en los sistemas de información que procesan y ejecutan el control de perfilamiento aduanero        </t>
  </si>
  <si>
    <t>ID del Riesgo de Corrupción :  RFC 1.  Alteración a los sistemas de información, para obtener beneficio propio o de terceros, evidenciado en la modificación de la información de las declaraciones de importación para suplantar la identidad de usuarios aduaneros y afectar el control de la DIAN a través del perfilamiento de riesgo aduanero (selectividad importaciones).</t>
  </si>
  <si>
    <t>HI. Solicitar Ajustes al software de selectividad Aduanera relacionado con el tema del nivel de riesgo.</t>
  </si>
  <si>
    <t>Ajustar las validaciones de los porcentajes relacionados con levante automático</t>
  </si>
  <si>
    <t>Oficio N°100219354-00171 de 24/10/2016.Informando la situación presentada.</t>
  </si>
  <si>
    <r>
      <rPr>
        <b/>
        <sz val="12"/>
        <rFont val="Arial"/>
        <family val="2"/>
      </rPr>
      <t>DGEA</t>
    </r>
    <r>
      <rPr>
        <sz val="12"/>
        <rFont val="Arial"/>
        <family val="2"/>
      </rPr>
      <t xml:space="preserve">
NC - Subproceso Gestión de Riesgo y Programas
Dirección de Gestión Estratégica y de Analítica
Subdirección de Análisis de Riesgo y Programas
Coordinación de Riesgos de Cumplimiento TAC
ACTUALIZACIÓN
30112021</t>
    </r>
  </si>
  <si>
    <t>HI. Realizar los ajustes a selectividad Aduanera, de acuerdo a los requerimientos del área de Riesgos.</t>
  </si>
  <si>
    <t>Implementar los ajustes relacionados con controles en  selectividad aduanera</t>
  </si>
  <si>
    <t>Formato de Aceptación de pruebas de funcionalidad y salida a aproducción</t>
  </si>
  <si>
    <r>
      <rPr>
        <b/>
        <sz val="12"/>
        <rFont val="Arial"/>
        <family val="2"/>
      </rPr>
      <t>DGEA</t>
    </r>
    <r>
      <rPr>
        <sz val="12"/>
        <rFont val="Arial"/>
        <family val="2"/>
      </rPr>
      <t xml:space="preserve">
NC - Subproceso de Innovación y Tecnologia 
Dirección de Gestión Innovación y Tecnologia
Subdirección de Soluciones y Desarrollo 
NC - Subproceso Gestión de Riesgo y Programas
Dirección de Gestión Estratégica y de Analítica
Subdirección de Análisis de Riesgo y Programas
Coordinación de Riesgos de Cumplimiento TAC
ACTUALIZACIÓN
30112021</t>
    </r>
  </si>
  <si>
    <t xml:space="preserve">ID del hallazgo II. Desconocimiento frente al versionamiento de los archivos base – código fuente, del web Service que traduce la información del SIE Siglo XXI a MUISCA Modulo Selectividad        </t>
  </si>
  <si>
    <t>HI. Desplegar en producción el software ajustado del sistema de información selectividad aduanera.</t>
  </si>
  <si>
    <t>Implementar los ajustes relacionados con el tema del nivel de riesgo,</t>
  </si>
  <si>
    <t>Acta de Comité de Gestión de Cambios de Tecnología</t>
  </si>
  <si>
    <r>
      <rPr>
        <b/>
        <sz val="12"/>
        <rFont val="Arial"/>
        <family val="2"/>
      </rPr>
      <t>DGEA</t>
    </r>
    <r>
      <rPr>
        <sz val="12"/>
        <rFont val="Arial"/>
        <family val="2"/>
      </rPr>
      <t xml:space="preserve">
NC - Subproceso de Innovación y Tecnologia 
Dirección de Gestión Innovación y Tecnologia
Subdirección de Soluciones y Desarrollo
ACTUALIZACIÓN
30112021</t>
    </r>
  </si>
  <si>
    <t>HI. Realizar los ajustes necesarios para implementar el módulo de selectividad en el nuevo sistema de información LUCIA.</t>
  </si>
  <si>
    <t>Adecuar el nuevo sistema de información LUCIA a las necesidades de la DIAN en el tema de selectividad aduanera</t>
  </si>
  <si>
    <t xml:space="preserve">ID del hallazgo III. Fallas de integridad en la información y vulnerabilidad en las seguridades implementadas en el aplicativo Syga Importaciones y en el Web Service que no son detectadas por el sistema, así como falta de validaciones en el sistema Muisca para el rechazo de información inconsistente.        </t>
  </si>
  <si>
    <t>HI. Desplegar en producción el nuevo sistema de selectividad LUCIA</t>
  </si>
  <si>
    <t>Implementar los ajustes en el sistema LUCIA.</t>
  </si>
  <si>
    <r>
      <t xml:space="preserve">HI. Definir los controles que debe tener el sistema LUCÏA para Selectividad 
Nota: </t>
    </r>
    <r>
      <rPr>
        <u/>
        <sz val="12"/>
        <rFont val="Arial"/>
        <family val="2"/>
      </rPr>
      <t>Con ésta acción se cierra la acción 7 descrita en la Inspección 7.</t>
    </r>
    <r>
      <rPr>
        <sz val="12"/>
        <rFont val="Arial"/>
        <family val="2"/>
      </rPr>
      <t xml:space="preserve">
</t>
    </r>
  </si>
  <si>
    <r>
      <t xml:space="preserve">Migrar los 14 NIT relacionados con el hallazgo al sistema de selectividad aduanera LUCIA para que sus operraciones sean seleccionadas para inspección física.
</t>
    </r>
    <r>
      <rPr>
        <u/>
        <sz val="12"/>
        <rFont val="Arial"/>
        <family val="2"/>
      </rPr>
      <t xml:space="preserve">
Nota: Con ésta acción se cierra la acción 7 descrita en la Inspección 7.</t>
    </r>
    <r>
      <rPr>
        <sz val="12"/>
        <rFont val="Arial"/>
        <family val="2"/>
      </rPr>
      <t xml:space="preserve">
</t>
    </r>
  </si>
  <si>
    <t xml:space="preserve">Migración de los NIT (14) denunciados con declaraciones automáticas al sistema Lucia </t>
  </si>
  <si>
    <r>
      <rPr>
        <b/>
        <sz val="12"/>
        <rFont val="Arial"/>
        <family val="2"/>
      </rPr>
      <t>DGEA</t>
    </r>
    <r>
      <rPr>
        <sz val="12"/>
        <rFont val="Arial"/>
        <family val="2"/>
      </rPr>
      <t xml:space="preserve">
NC - Subproceso Gestión de Riesgo y Programas 
Dirección de Gestión Estratégica y de Analítica 
Subdirección de Análisis de Riesgo y Programas 
Coordinación de Riesgos de Cumplimiento TAC
ACTUALIZACIÓN
30112021</t>
    </r>
  </si>
  <si>
    <t>HII. Levantar el inventarIo del web service que permita conocer e identificar el versionamiento actual.</t>
  </si>
  <si>
    <t>Mantener debidamente referenciada la información del web service.</t>
  </si>
  <si>
    <t>Documento del Inventario del web service actualizado.</t>
  </si>
  <si>
    <t>Depende del número de actualizaciones realizadas al web service</t>
  </si>
  <si>
    <t xml:space="preserve">ID del hallazgo IV. Errores en los controles de validación del SIE Muisca Selectividad        
</t>
  </si>
  <si>
    <t>HII. Generar documentación técnica del sistema de información SXXI importaciones</t>
  </si>
  <si>
    <t>Mantener debidamente documentado el sistema de información con un enfoque técnico.</t>
  </si>
  <si>
    <t>Manual técnico del sistema de información Siglo XXI.</t>
  </si>
  <si>
    <r>
      <rPr>
        <b/>
        <sz val="12"/>
        <rFont val="Arial"/>
        <family val="2"/>
      </rPr>
      <t>DGEA</t>
    </r>
    <r>
      <rPr>
        <sz val="12"/>
        <rFont val="Arial"/>
        <family val="2"/>
      </rPr>
      <t xml:space="preserve">
NC - Subproceso de Innovación y Tecnologia 
Dirección de Gestión Innovación y Tecnologia 
Subdirección de Soluciones y Desarrollo
ACTUALIZACIÓN
30112021</t>
    </r>
  </si>
  <si>
    <t>HIII R12 y R13 - Depuración del ambiente de pruebas que soporta el Sistema de Información Siglo XXI con énfasis en las vulnerabilidades tales como SQL, Injection.</t>
  </si>
  <si>
    <t>Optimizar el ambiente de pruebas</t>
  </si>
  <si>
    <t>Informe de Actividades</t>
  </si>
  <si>
    <t>HIII R12 y R13 - Depuración del ambiente de producción que soporta el Sistema de Información Siglo XXI con énfasis en las vulnerabilidades tales como SQL, Injection.</t>
  </si>
  <si>
    <t>Optimizar el ambiente de producción</t>
  </si>
  <si>
    <r>
      <rPr>
        <b/>
        <sz val="12"/>
        <rFont val="Arial"/>
        <family val="2"/>
      </rPr>
      <t>DGEA</t>
    </r>
    <r>
      <rPr>
        <sz val="12"/>
        <rFont val="Arial"/>
        <family val="2"/>
      </rPr>
      <t xml:space="preserve">
NC - Subproceso de Innovación y Tecnologia 
Dirección de Gestión Innovación y Tecnologia 
Subdirección de Infraestructura Tecnológica y de Operaciones
ACTUALIZACIÓN
30112021</t>
    </r>
  </si>
  <si>
    <t xml:space="preserve">ID del hallazgo V. La herramienta IMPERVA se encuentra subutilizada y no es tenida en cuenta para apoyar los controles de monitoreo y seguimiento sobre las transacciones de bases de datos del SIE Muisca Selectividad.        </t>
  </si>
  <si>
    <t>HII - R28. Realizar Migración del sistema de información  Siglo XXI a herramientas tecnológicas más recientes.</t>
  </si>
  <si>
    <t>Minimizar vulnerabilidades de seguridad en el sistema de información Siglo XXI.</t>
  </si>
  <si>
    <t>Sistema de información siglo XXI migrado.</t>
  </si>
  <si>
    <t>Realizar las pruebas funcionales de la migración realizada</t>
  </si>
  <si>
    <t>Elaboración del plan de pruebas</t>
  </si>
  <si>
    <t>Plan de pruebas aprobado por el usuario</t>
  </si>
  <si>
    <r>
      <rPr>
        <b/>
        <sz val="12"/>
        <rFont val="Arial"/>
        <family val="2"/>
      </rPr>
      <t>DGEA</t>
    </r>
    <r>
      <rPr>
        <sz val="12"/>
        <rFont val="Arial"/>
        <family val="2"/>
      </rPr>
      <t xml:space="preserve">
NC - Subproceso Operación Aduanera
Dirección de Gestión de Aduanas 
Subdirección de Servicios y facilitación al Comercio Exterior 
NC - Subproceso Gestión de Riesgo y Programas 
Dirección de Gestión Estratégica y de Analítica 
Subdirección de Análisis de Riesgo y Programas 
Coordinación de Riesgos de Cumplimiento TAC 
NC - Subproceso de Innovación y Tecnologia 
Dirección de Gestión Innovación y Tecnologia 
Subdirección de Soluciones y Desarrollo
ACTUALIZACIÓN
30112021
</t>
    </r>
  </si>
  <si>
    <t>Realizar las pruebas de la Migración</t>
  </si>
  <si>
    <t>Formato de aceptación de pruebas y salida a producción</t>
  </si>
  <si>
    <t xml:space="preserve">ID del hallazgo VI. Posibilidad de cambios de información que no son detectados por los aplicativos Syga Importaciones, ni por Muisca Selectividad que abren la posibilidad a inyección de datos, por el desconocimiento técnico por parte de la Subdirección de Gestión de Tecnología de Información y Telecomunicaciones, en la funcionalidad, almacenamiento y mantenimiento de los archivos y el software desarrollado para la transmisión de declaraciones de importación mediante la opción de EDIFAC del aplicativo Syga Importaciones.        </t>
  </si>
  <si>
    <t>Desplegar  en producción la migración del sistema.</t>
  </si>
  <si>
    <t>Sistema funcionando</t>
  </si>
  <si>
    <r>
      <rPr>
        <b/>
        <sz val="12"/>
        <rFont val="Arial"/>
        <family val="2"/>
      </rPr>
      <t>DGEA</t>
    </r>
    <r>
      <rPr>
        <sz val="12"/>
        <rFont val="Arial"/>
        <family val="2"/>
      </rPr>
      <t xml:space="preserve">
NC - Subproceso de Innovación y Tecnologia 
Dirección de Gestión Innovación y Tecnologia 
Subdirección de Soluciones y Desarrollo 
Subdirección de Infraestructura Tecnologica y Operaciones
ACTUALIZACIÓN
30112021</t>
    </r>
  </si>
  <si>
    <t>HV - Contextualizar a los usuarios sobre los resultados y políticas generadas por la herramienta IMPERVA.</t>
  </si>
  <si>
    <t>Optimizar la usabilidad de la herramienta IMPERVA</t>
  </si>
  <si>
    <t xml:space="preserve">Formato_1674_Control registro asistencia reuniones diligenciado </t>
  </si>
  <si>
    <t>HVI - Realizar un estudio de diagnóstico para determinar las posibles modificaciones en los datos de los archivos EDIFAC, y en las transacciones de datos que soportan Siglo XXI, Web Service y LUCIA. Así mismo, considerar la viabilidad de eliminar la digitación por parte del usuario externo respecto a la información como número y fecha de la declaración y número del autoadhesivo generado por el banco al momento de solicitar el levante y definir un cronograma de trabajo.</t>
  </si>
  <si>
    <t>Evitar modificaciones no autorizadas a los datos del archivo EDIFAC.</t>
  </si>
  <si>
    <t>Informe del diagnóstico
Cronograma de trabajo</t>
  </si>
  <si>
    <t xml:space="preserve">ID del hallazgo VII. Existe el perfil denominado “Nuevo Perfil Causales Generales”, con incidencia en la administración de validaciones Syga Importaciones, que están relacionadas directamente en el perfilamiento de riesgos. </t>
  </si>
  <si>
    <r>
      <t xml:space="preserve">R14. Realizar análisis de la información registrada en Siglo XXI versús la información registrada en el sistema de  de selectividad aduanera. 
</t>
    </r>
    <r>
      <rPr>
        <u/>
        <sz val="12"/>
        <rFont val="Arial"/>
        <family val="2"/>
      </rPr>
      <t>Nota: Esta acción se traslada de la accion 6 descrita en la inspección 7</t>
    </r>
    <r>
      <rPr>
        <sz val="12"/>
        <rFont val="Arial"/>
        <family val="2"/>
      </rPr>
      <t xml:space="preserve"> </t>
    </r>
  </si>
  <si>
    <r>
      <t xml:space="preserve">Determinar la consistencia de la información registrada en Siglo XXI con la información registrada en el sistema de selectividad aduanera.
</t>
    </r>
    <r>
      <rPr>
        <u/>
        <sz val="12"/>
        <rFont val="Arial"/>
        <family val="2"/>
      </rPr>
      <t>Nota: Esta acción se traslada de la accion 6 descrita en la inspección 7</t>
    </r>
    <r>
      <rPr>
        <sz val="12"/>
        <rFont val="Arial"/>
        <family val="2"/>
      </rPr>
      <t xml:space="preserve">
</t>
    </r>
  </si>
  <si>
    <t>Informe Semestral</t>
  </si>
  <si>
    <t>HVII. Solicitar la no usabilidad del perfil "Nuevo perfil causales generales", en el sistema de información Siglo XXI a efectos de no permitir la modificación de las reglas procedimentales.</t>
  </si>
  <si>
    <t>No permitir modifiaciones de las reglas procedimentales programas dentro del sistema de información Sglo XXI</t>
  </si>
  <si>
    <t>Requerimiento</t>
  </si>
  <si>
    <r>
      <rPr>
        <b/>
        <sz val="12"/>
        <rFont val="Arial"/>
        <family val="2"/>
      </rPr>
      <t>DGEA</t>
    </r>
    <r>
      <rPr>
        <sz val="12"/>
        <rFont val="Arial"/>
        <family val="2"/>
      </rPr>
      <t xml:space="preserve">
NC - Subproceso Operación Aduanera 
Subdirección de Operación Aduanera  
ACTUALIZACIÓN
30112021</t>
    </r>
  </si>
  <si>
    <t>R24,Revisar los procedimientos del subproceso de Construcción de los  Sistemas de Información para verificar que se contemple el tema de seguridad de la información.</t>
  </si>
  <si>
    <t>Involucrar temas de seguridad de la información en el desarrollo de sofware</t>
  </si>
  <si>
    <t xml:space="preserve">Informe resultado de la revisión. </t>
  </si>
  <si>
    <t>31/11/2020</t>
  </si>
  <si>
    <t>INSP. 1707022425
H 1, 2, 3, 4</t>
  </si>
  <si>
    <t xml:space="preserve">ID del hallazgo I. Falta de trazabilidad y control en la ejecución de las actividades propias del procedimiento PR-ITT-0374 “Contingencia por la no disponibilidad de los sistemas de información” (versión 1 vigente desde el 23/02/2017).             </t>
  </si>
  <si>
    <t>ID del Riesgo de Gestión  :  RG 1.Subjetividad en la toma de decisiones para declarar la contingencia por indisponibilidad de los servicios informáticos de la DIAN</t>
  </si>
  <si>
    <t>Actualizar el Procedimiento de contingencia por la no disponibilidad de los sistemas de información PR-ITT-0374 (versión 1 vigente desde el 23/02/2017) y contar con un documento estratégico que permita identificar con claridad los procesos misionales y críticos de la entidad, con el fin de analizar el nivel de impacto con relación a la gestión del negocio de cara al diseño, implementación y ejecución del plan de continuidad del negocio, siguiendo las recomendaciones de la norma colombiana NTC 5722:2012 “Sistemas de Gestión de continuidad del negocio”, ISO 22301 “Gestión de la continuidad del Negocio”, ISO 27001:2013 “A.17 Aspectos de seguridad de la información de la continuidad del negocio”, MIPG en su dimensión de Gestión con Valores de resultados, en sus políticas de Gobierno y seguridad digital, así como los lineamientos impartidos por Mintic a través de la política de Gobierno Digital en su Decreto 1008 del 14 de junio de 2018 “Por el cual se establecen los lineamientos generales de la política de Gobierno Digital.”</t>
  </si>
  <si>
    <t>Actualizar el procedimiento PR-IT-0374 Contingencia por la no disponibilidad de los sistemas de información</t>
  </si>
  <si>
    <t xml:space="preserve">Procedimiento actualizado </t>
  </si>
  <si>
    <t xml:space="preserve">Publicar el procedimiento actualizado </t>
  </si>
  <si>
    <t>Procedimiento Publicado</t>
  </si>
  <si>
    <r>
      <rPr>
        <b/>
        <sz val="12"/>
        <rFont val="Arial"/>
        <family val="2"/>
      </rPr>
      <t>DGEA</t>
    </r>
    <r>
      <rPr>
        <sz val="12"/>
        <rFont val="Arial"/>
        <family val="2"/>
      </rPr>
      <t xml:space="preserve">
NC - Subproceso Administración Sistema de Gestión 
Subdirección de Procesos
ACTUALIZACIÓN
30112021</t>
    </r>
  </si>
  <si>
    <t>Aplicar el Decreto Único Sector TIC de MINTIC, según lo dispuesto en el “Manual para la implementación de la política de Gobierno Digital” (versión 7 de abril de 2019), en lo relacionado con el Plan de Continuidad del Negocio, teniendo en cuenta los avances que en esta materia se tenían que implementar desde la Estrategia de Gobierno en Línea.</t>
  </si>
  <si>
    <t xml:space="preserve">Definir programación de actividades para la elaboración del Plan de continuidad del negocio </t>
  </si>
  <si>
    <t>Plan de trabajo para la elaboración del Plan de Continuidad del Negocio</t>
  </si>
  <si>
    <t xml:space="preserve">ID del hallazgo II. La DIAN no ejecuta correctamente el procedimiento PR-SI-0374 Contingencia por la no disponibilidad de los sistemas de información (versión 1 vigente desde el 23/02/2017), específicamente las actividades 3 y 17, así como el numeral de salidas del apartado 7.4, por no contar con un Análisis de Impacto del Negocio – BIA; el análisis BIA permite tener una herramienta objetiva y formal para valorar si una falla reportada afecta algún proceso, procedimiento o actividad crítica, provocando así un nivel de impacto calculado previamente y facilitando la pertinencia en la toma de decisiones para una eventual recuperación de los servicios prestados por le entidad.            </t>
  </si>
  <si>
    <t xml:space="preserve">Ejecutar las actividades programadas para la elaboración del Plan de continuidad del negocio </t>
  </si>
  <si>
    <t>Definición del Plan de Continuidad del Negocio</t>
  </si>
  <si>
    <t>Formular un Análisis de Impacto del Negocio BIA que pueda ser utilizado como una de las fases iniciales para el desarrollo posterior de un Plan de Recuperación y en consecuencia un Plan de Continuidad del Negocio para la DIAN.</t>
  </si>
  <si>
    <t>Seguimiento trimestral a la programación de actividades definidas</t>
  </si>
  <si>
    <t>Informes de seguimiento</t>
  </si>
  <si>
    <t>Unificar la herramienta de gestión en la que se debe registrar la ejecución de las actividades del Procedimiento de contingencia por la no disponibilidad de los sistemas de información PR-ITT-0374, con el fin de contar con la trazabilidad e identificación de los casos que se derivan en la declaración de la contingencia por la no disponibilidad de los sistemas de información.</t>
  </si>
  <si>
    <r>
      <rPr>
        <b/>
        <sz val="12"/>
        <rFont val="Arial"/>
        <family val="2"/>
      </rPr>
      <t>DGEA</t>
    </r>
    <r>
      <rPr>
        <sz val="12"/>
        <rFont val="Arial"/>
        <family val="2"/>
      </rPr>
      <t xml:space="preserve">
NC - Subproceso Innovación y Tecnología 
Subdirección de Innovación y Proyectos
Subdirección de infraestructura Tecnológica y de Operaciones 
ACTUALIZACIÓN
30112021</t>
    </r>
  </si>
  <si>
    <t xml:space="preserve">ID del hallazgo III. Inoperancia o no activación del Comité de Gestión de Cambios de Tecnología en la Subdirección de Gestión de Tecnología de Información y Telecomunicaciones, en las contingencias por no disponibilidad de los servicios informáticos de la DIAN de noviembre de 2018 y julio de 2019, a pesar de que se evidencia en la solución dada para levantar la contingencia declarada por la no disponibilidad de los sistemas de información un ajuste, mantenimiento y actualización de la plataforma tecnológica.            </t>
  </si>
  <si>
    <t>Desarrollar de manera estricta cada una de las actividades previstas en el Procedimiento de contingencia por la no disponibilidad de los sistemas de información PR-ITT-0374, observando los términos establecidos en él, la normatividad aplicable y dejando documentada su ejecución en la herramienta de gestión formal, claramente definida y unificada.</t>
  </si>
  <si>
    <t xml:space="preserve">ID del hallazgo IV. La Oficina de Seguridad de la Información, no cumplió con la función otorgada en el Decreto 2183 de 2017 (23 de diciembre) artículo 7-1 y en numeral 8 según la cual debería “Coordinar con las dependencias competentes de la entidad la implementación de las estrategias del plan de continuidad del negocio, según protocolos y disposiciones sobre la materia”, evidenciado en la no existencia de un Plan de Continuidad del Negocio y/o un Plan de Continuidad Operativa durante los períodos evaluados en esta inspección 2018, 2019 y 2020.   </t>
  </si>
  <si>
    <t>Garantizar el cumplimiento de las funciones del Comité de Gestión de Cambios de Tecnología en la Subdirección de Gestión de Tecnología de Información y Telecomunicaciones evidenciadas en los ajustes, actualizaciones o modificaciones en la plataforma tecnológica, de las soluciones dadas para la normalización en el funcionamiento de los sistemas electrónicos cuando se ha declarado una contingencia por la no disponibilidad de estos.</t>
  </si>
  <si>
    <t xml:space="preserve">Actualizar la Resolución 231 de 2014 </t>
  </si>
  <si>
    <t xml:space="preserve">Resolución actualizada </t>
  </si>
  <si>
    <r>
      <rPr>
        <b/>
        <sz val="12"/>
        <rFont val="Arial"/>
        <family val="2"/>
      </rPr>
      <t>DGEA</t>
    </r>
    <r>
      <rPr>
        <sz val="12"/>
        <rFont val="Arial"/>
        <family val="2"/>
      </rPr>
      <t xml:space="preserve">
NC - Subproceso Innovación y Tecnología
Dirección de Gestión de Innovación y Tecnología
ACTUALIZACIÓN
30112021</t>
    </r>
  </si>
  <si>
    <t>Revisar y actualizar el procedimiento PR-IC-0001 Control de documentos de los Sistemas de Gestión (versión 3 de vigencia 01/02/2017) que tiene como objetivo “Controlar  la  creación,  actualización  e  inactivación  de  los  documentos  de  los  Sistemas  de  Gestión, establecidos  en  la  Resolución  159  de  2012  y  de  conformidad  con  los  requisitos  legales,  de  la organización  y  de  las  Normas  Técnicas  aplicables  a  los Sistemas  de  Gestión  implementados  en  la Entidad”, teniendo en cuenta que la resolución anteriormente mencionada fue derogada por la Resolución No. 006004 de 2018 (2 de agosto de 2018)  en el “artículo 7. Vigencia y derogatorias. La presente resolución rige a partir de su publicación y deroga la Resolución 159 de 2012, Resolución 285 de 2013, Resolución 116 de 2014, Resolución 20 de 2016 y las demás que le sean contrarias”.  Así como, el instructivo IN-IC-0075 Estándares para la Elaboración de Documentos de los Sistemas de Gestión (versión 1 de vigencia 09/04/2015) vinculado al procedimiento PR-IC-0001 que tiene como objetivo “Definir los estándares para la elaboración de los documentos del Sistema de Gestión de Calidad y Control Interno, y Gestión Ambiental de la Unidad Administrativa Especial Dirección de Impuestos y Aduanas Nacionales".</t>
  </si>
  <si>
    <t>Actualizar el procedimiento  PR-IC-0001 Control de documentos del sistema de Gestión y los documentos anexos</t>
  </si>
  <si>
    <t xml:space="preserve">Publicar y socializar el procedimiento actualizado </t>
  </si>
  <si>
    <t>INSP. 1707022424
H 1, 2</t>
  </si>
  <si>
    <t xml:space="preserve">ID del hallazgo I. Ausencia del ejercicio de la acción fiscalizadora establecida en el artículo 684 del E.T.N. </t>
  </si>
  <si>
    <t xml:space="preserve">RFC 1.  Pérdida de oportunidad y efectividad para ejercer la acción de cobro de los aportantes, contribuyentes u operadores por direccionamiento de las actuaciones administrativas para favorecer a un tercero. </t>
  </si>
  <si>
    <t>1. Acción nro. 1. Mesas de Trabajo -Insumos. Realizar  dos (2) mesas de trabajo, una cada semestre, para acordar temas relativos a la información  de la Contribución Estampilla Pro Universidad Nacional y otras universidades, tales como: 
i) Plazos y fechas de envío de información de los casos que de acuerdo al MEN presentan incumplimiento
ii) Términos de respuesta para las solicitudes que realice una entidad a la otra en relación con los casos objeto de investigación por parte de la DIAN
iii) Cruces periódicos de información entre las dos entidades</t>
  </si>
  <si>
    <t xml:space="preserve">Convocar a dos (2) mesas de trabajo, realizar los análisis y suscribir por las dos entidades el documento resultado de las mesas </t>
  </si>
  <si>
    <t>Documento suscrito</t>
  </si>
  <si>
    <r>
      <rPr>
        <b/>
        <sz val="12"/>
        <rFont val="Arial"/>
        <family val="2"/>
      </rPr>
      <t>DGF</t>
    </r>
    <r>
      <rPr>
        <sz val="12"/>
        <rFont val="Arial"/>
        <family val="2"/>
      </rPr>
      <t xml:space="preserve">
NC - Subproceso Fiscalización y Liquidación
Coordinación de Pensamiento Estratégico de Fiscalización Tributaria.
Subdirección de Fiscalización Tributaria
ACTUALIZADO
30112021</t>
    </r>
  </si>
  <si>
    <t>Actas de reunión</t>
  </si>
  <si>
    <t>2. Acción nro. 2. Mesa de Trabajo- RIEL. Realizar  dos (2) mesas de trabajo, una cada semestre,mesa de trabajo con el con el para conocimiento de la herramienta tecnológica RIEL y su posible disponibilidad para la consulta de información por parte de la DIAN</t>
  </si>
  <si>
    <t xml:space="preserve">Convocar dos (2) mesas de trabajo para conocer la herramienta RIEL del  Ministerio de Educación Nacional (MEN). Del análisis efectuado, determinar la viabilidad de la utilización de la herramienta por parte de la DIAN
</t>
  </si>
  <si>
    <t>Documento Análisis de la herramienta RIEL</t>
  </si>
  <si>
    <t xml:space="preserve">3. Acción nro. 3. Revisión insumos. Corroborar que los seleccionados de la Contribución Estampilla Pro Universidad Nacional y otras universidades enviado por el MEN en desarrollo de acciones de fiscalización, cumplan con los criterios para ser investigados. 
</t>
  </si>
  <si>
    <t>Revisar los insumos de los seleccionados de Contribución Estampilla enviados por el MEN y verificar que cumplan los criterios de cargas de trabajo del proceso de Fiscalización y Liquidación</t>
  </si>
  <si>
    <t xml:space="preserve">Acta Nivel Directivo </t>
  </si>
  <si>
    <r>
      <rPr>
        <b/>
        <sz val="12"/>
        <rFont val="Arial"/>
        <family val="2"/>
      </rPr>
      <t>DGF</t>
    </r>
    <r>
      <rPr>
        <sz val="12"/>
        <rFont val="Arial"/>
        <family val="2"/>
      </rPr>
      <t xml:space="preserve">
NC - Subproceso Fiscalización y Liquidación 
Dirección Operativa de Grandes Contribuyentes
DS - Subproceso Fiscalización y Liquidación
Dirección Seccional de Impuestos y de Aduanas de Cartagena
División de Fiscalización y Liquidación Tributaria Intensiva.
División de Fiscalización y Liquidación Tributaria Extensiva
ACTUALIZADO
30112021..
</t>
    </r>
  </si>
  <si>
    <t>4. Acción nro. 1. Verificacón semestral y aleatoria de la oportuna y debida notificación de los actos administrativos. El tamaño de la muestra será el 10% de las actuaciones notificadas.</t>
  </si>
  <si>
    <t xml:space="preserve">Realizar un control semestral de la debida notificación de los actos administrativos proferidos en desarrollo de las investigaciones de Contribución Estampilla MEN </t>
  </si>
  <si>
    <t>Documento con resultado del autocontrol y verificación aleatoria</t>
  </si>
  <si>
    <t xml:space="preserve">ID del hallazgo II. Inactividad procesal durante el proceso de cobro de la contribución.  </t>
  </si>
  <si>
    <t>5. Acción nro. 1. Instructivo y Socialización. Elaborar instructivo general para la realizacion de la reunión del nivel directivo, que comprenda las reglas para el analisis y depuracion de la cargas de trabajo que  permita realizar la selección técnica de los casos a investigar .</t>
  </si>
  <si>
    <t>Proferir y publicar en el listado maestro un instructivo general para la realizacion de la reunión del nivel directivo, que comprenda las reglas para el analisis y depuracion de la cargas de trabajo del proceso de Fiscalización y Liquidación, que  permita realizar la selección técnica de los casos a investigar .</t>
  </si>
  <si>
    <t>Instructivo publicado en el listado maestro de documentos</t>
  </si>
  <si>
    <r>
      <rPr>
        <b/>
        <sz val="12"/>
        <rFont val="Arial"/>
        <family val="2"/>
      </rPr>
      <t>DGF</t>
    </r>
    <r>
      <rPr>
        <sz val="12"/>
        <rFont val="Arial"/>
        <family val="2"/>
      </rPr>
      <t xml:space="preserve">
NC - Subproceso Fiscalización y Liquidación
Coordinación de Sistemas de Información y Procedimiento de Fiscalización Tributaria.
Subdirección de Fiscalización Tributaria
ACTUALIZADO
30112021</t>
    </r>
  </si>
  <si>
    <t>Socializar el instructivo  general para la realizacion de la reunión del nivel directivo, analisis y depuracion de cargas de trabajo, que  permita realizar la selección técnica de los casos a investigar.</t>
  </si>
  <si>
    <t>Correo electrónico para socializar el instructivo a las seccionales</t>
  </si>
  <si>
    <t xml:space="preserve">6. Acción nro. 1. Seguimiento. Verificar mediante las Visitas de Supervisión y Control presenciales o virtuales el cumplimiento de los tiempos para proferir en oportunidad los actos administrativos.
</t>
  </si>
  <si>
    <t>Realizar el muestreo aleatorio para la verificación a través de la visita de supervisión.</t>
  </si>
  <si>
    <t>Documento con el resultado de la muestra aleatoria</t>
  </si>
  <si>
    <r>
      <rPr>
        <b/>
        <sz val="12"/>
        <rFont val="Arial"/>
        <family val="2"/>
      </rPr>
      <t>DGF</t>
    </r>
    <r>
      <rPr>
        <sz val="12"/>
        <rFont val="Arial"/>
        <family val="2"/>
      </rPr>
      <t xml:space="preserve">
NC - Subproceso de Fiscalización y Liquidación
Coordinación de Pensamiento Estratégico de Fiscalización Tributaria.
Subdirección de Fiscalización Tributaria.
ACTUALIZADO
30112021</t>
    </r>
  </si>
  <si>
    <t xml:space="preserve">Rendir informe consolidado con corte a 31 de agosto de 2021, de las visitas de supervisión con los soportes de la verificación al cumplimiento de los tiempos para proferir en oportunidad las actuaciones administrativas que se deriven del control a la Contribución Estampilla Pro Universidad Nacional  </t>
  </si>
  <si>
    <t>Informe consolidado con corte a 30 de junio de 2021, del resultado de la visita con las evidencias</t>
  </si>
  <si>
    <r>
      <rPr>
        <b/>
        <sz val="12"/>
        <rFont val="Arial"/>
        <family val="2"/>
      </rPr>
      <t>DGF</t>
    </r>
    <r>
      <rPr>
        <sz val="12"/>
        <rFont val="Arial"/>
        <family val="2"/>
      </rPr>
      <t xml:space="preserve">
NC - Subproceso Fiscalización y Liquidación
Coordinación de Pensamiento Estratégico de Fiscalización Tributaria.
Coordinación de Supervisión, Control y Seguimiento de Fiscalización Tributaria.
Subdirección de Fiscalización Tributaria
ACTUALIZADO
30112021</t>
    </r>
  </si>
  <si>
    <t>7. Acción nro. 2. Registro de vencimientos. Registrar los vencimientos de los expedientes en la Matriz Consolidada de la  Contribución Estampilla Pro Universidad Nacional y otras universidades según  los lineamientos dispuestos por la Subdirección de Gestión de Fiscalización Tributaria en el Memorando 106 de 25 de junio de 2020. Cada vez que se reciban insumos del MEN se ingresará la fecha de vencimiento.</t>
  </si>
  <si>
    <t>Registrar en la Matriz Contribución Estampilla MEN, la fecha de vencimiento de los expedientes, de conformidad con los lineamientos dispuestos por la Subdirección de Gestión de Fiscalización Tributaria dispuesta con el Memorando 106 de 25 de junio de 2020. Cada vez que se reciban insumos del MEN se ingresará la fecha de vencimiento.</t>
  </si>
  <si>
    <t xml:space="preserve">Matriz Contribución Estampilla MEN actualizada </t>
  </si>
  <si>
    <r>
      <rPr>
        <b/>
        <sz val="12"/>
        <rFont val="Arial"/>
        <family val="2"/>
      </rPr>
      <t>DGF</t>
    </r>
    <r>
      <rPr>
        <sz val="12"/>
        <rFont val="Arial"/>
        <family val="2"/>
      </rPr>
      <t xml:space="preserve">
DS - Subproceso Fiscalización y Liquidación
División de Fiscalización y Liquidación Tributaria Intensiva.
División de Fiscalización y Liquidación Tributaria Extensiva
ACTUALIZADO
30112021</t>
    </r>
  </si>
  <si>
    <t>8. Acción nro. 1. Segumiento de resultados. Realizar dos (2) mesas de trabajo, una cada semestre, de seguimiento del  resultado de la gestión con el MEN.</t>
  </si>
  <si>
    <t>Realizar 2 mesas de trabajo de retroalimentación del tema de Contribución Estampilla entre las áreas involucradas por parte de la DIAN y las áreas involucradas por parte del MEN</t>
  </si>
  <si>
    <t>Actas o registros de reunión</t>
  </si>
  <si>
    <r>
      <rPr>
        <b/>
        <sz val="12"/>
        <rFont val="Arial"/>
        <family val="2"/>
      </rPr>
      <t>DGF</t>
    </r>
    <r>
      <rPr>
        <sz val="12"/>
        <rFont val="Arial"/>
        <family val="2"/>
      </rPr>
      <t xml:space="preserve">
NC - Subproceso Fiscalización y Liquidación
Coordinación de Supervisión, Control y Seguimiento de Fiscalización Tributaria.
Subdirección de Fiscalización Tributaria
ACTUALIZADO
30112021</t>
    </r>
  </si>
  <si>
    <t xml:space="preserve">9. Acción nro. 2. Retroalimentación al MEN. Remitir  al MEN  un informe anual del resultado de la gestión adelantada por la entidad. </t>
  </si>
  <si>
    <t>Retroalimentar al MEN,a través de   un informe anual del resultado de la gestión adelantada por la entidad, en relación con la Contribución Estampilla</t>
  </si>
  <si>
    <t xml:space="preserve"> Informe anual  de la gestión adelantada por la entidad  en relación con  la Contribución Estampilla</t>
  </si>
  <si>
    <t>INSP. 1707022427
H 1,2</t>
  </si>
  <si>
    <t>ID del hallazgo I.Falta oportunidad en la expedición del Auto de Apertura, Plan de auditoría y verificación de requisitos formales.</t>
  </si>
  <si>
    <t xml:space="preserve">ID del Riesgo de Gestión  :  Adelantar Investigaciones tributarias sin el cumplimiento a las actividades definidas en el procedimiento PR_FL_0220 INVESTIGACIÓN DE OBLIGACIONES TRIBUTARIAS SUSTANCIALES Y FORMALES.
ID del Riesgo de Corrupción : Omisión y/o dilación de las actuaciones en la Determinación Oficial de impuestos. </t>
  </si>
  <si>
    <r>
      <t>1. Ajustar el procedimiento PR-FL-0220 «</t>
    </r>
    <r>
      <rPr>
        <i/>
        <sz val="12"/>
        <rFont val="Arial"/>
        <family val="2"/>
      </rPr>
      <t>Investigación de Obligaciones Tributarias Sustanciales y Formales</t>
    </r>
    <r>
      <rPr>
        <sz val="12"/>
        <rFont val="Arial"/>
        <family val="2"/>
      </rPr>
      <t>», con el fin de que comprenda: (i) la revisión de los Actos Administrativos. (ii) la  fundamentación de los actos administrativos en normas vigentes. (iii) que las piezas procesales aportadas y allegadas a la investigación, hayan sido valoradas en debida forma, (iv) la elaboración de los autos de archivo proferidos con el sustento probatorio consistente y soportado para tomar la decisión y revisión de este requisito. (v) control de los Autos Comisorios y la práctica de medios de prueba en las diligencias de inspección tributaria, inspección contable y de verificación o cruces de información. (vi) lineamientos sobre la elaboración, ejecución y control del Plan de Auditoría.</t>
    </r>
  </si>
  <si>
    <t xml:space="preserve">Elaborar, aprobar, publicar y socializar en el listado maestro de documentos del subproceso de control tributario, el procedimiento PR-FL-0220 Investigación de Obligaciones Tributarias Sustanciales y Formales ajustado con las modificaciones, para nueva versión.
</t>
  </si>
  <si>
    <t>Publicación en el listado maestro de documentos del procedimiento PR-FL-0220 que contemple todo lo mencionado en el punto de 4.2. “acciones”</t>
  </si>
  <si>
    <r>
      <rPr>
        <b/>
        <sz val="12"/>
        <rFont val="Arial"/>
        <family val="2"/>
      </rPr>
      <t>DGF</t>
    </r>
    <r>
      <rPr>
        <sz val="12"/>
        <rFont val="Arial"/>
        <family val="2"/>
      </rPr>
      <t xml:space="preserve">
NC - Subproceso Fiscalización y Liquidación
Subdirección de Fiscalización Tributaria
ACTUALIZADO
30112021
</t>
    </r>
  </si>
  <si>
    <r>
      <rPr>
        <b/>
        <sz val="12"/>
        <rFont val="Arial"/>
        <family val="2"/>
      </rPr>
      <t>DGF</t>
    </r>
    <r>
      <rPr>
        <sz val="12"/>
        <rFont val="Arial"/>
        <family val="2"/>
      </rPr>
      <t xml:space="preserve">
NC - Subproceso Fiscalización y Liquidación
Coordinación de Supervisión, Control y Seguimiento de Fiscalización Tributaria.
Coordinación de Pensamiento Estratégico de Fiscalización Tributaria
ACTUALIZADO
30112021
</t>
    </r>
  </si>
  <si>
    <r>
      <rPr>
        <b/>
        <sz val="12"/>
        <rFont val="Arial"/>
        <family val="2"/>
      </rPr>
      <t>DGF</t>
    </r>
    <r>
      <rPr>
        <sz val="12"/>
        <rFont val="Arial"/>
        <family val="2"/>
      </rPr>
      <t xml:space="preserve">
DS - Subproceso Fiscalización y Liquidación
División de Fiscalización y Liquidación Tributaria Extensiva
División de Fiscalización y Liquidación Tributaria Intensiva
de las Direcciones Seccionales de:
Pereira y Valledupar
ACTUALIZADO
30112021</t>
    </r>
  </si>
  <si>
    <t xml:space="preserve">ID del hallazgo I. Autos de archivo proferidos sin justificación en las Direcciones Seccionales de Impuestos y Aduanas de Pereira y Valledupar.            </t>
  </si>
  <si>
    <r>
      <t>2. Incluir en las visitas o ejercicios de seguimiento de que trata el procedimiento PR-CI-0339  «</t>
    </r>
    <r>
      <rPr>
        <i/>
        <sz val="12"/>
        <rFont val="Arial"/>
        <family val="2"/>
      </rPr>
      <t>Autoevaluación al Control de la Gestión</t>
    </r>
    <r>
      <rPr>
        <sz val="12"/>
        <rFont val="Arial"/>
        <family val="2"/>
      </rPr>
      <t>» la revisión puntual de expedientes con actuación final «</t>
    </r>
    <r>
      <rPr>
        <i/>
        <sz val="12"/>
        <rFont val="Arial"/>
        <family val="2"/>
      </rPr>
      <t>Auto de Archivo</t>
    </r>
    <r>
      <rPr>
        <sz val="12"/>
        <rFont val="Arial"/>
        <family val="2"/>
      </rPr>
      <t>»</t>
    </r>
  </si>
  <si>
    <t>Revisar los expedientes con Auto de Archivo  en las visitas de Autoevaluación que se realicen.</t>
  </si>
  <si>
    <t>Informes Finales de la Autoevaluación.</t>
  </si>
  <si>
    <r>
      <rPr>
        <b/>
        <sz val="12"/>
        <rFont val="Arial"/>
        <family val="2"/>
      </rPr>
      <t>DGF</t>
    </r>
    <r>
      <rPr>
        <sz val="12"/>
        <rFont val="Arial"/>
        <family val="2"/>
      </rPr>
      <t xml:space="preserve">
NC - Subproceso Fiscalización y Liquidación
Coordinación de Supervisión, Control y Seguimiento de Fiscalización Tributaria.
Coordinación de Pensamiento Estratégico de Fiscalización Tributaria
ACTUALIZADO
30112021</t>
    </r>
  </si>
  <si>
    <t>3. Monitorear que las diligencias sean practicadas por los funcionarios comisionados y dentro de los términos previstos en los Autos Comisorios.</t>
  </si>
  <si>
    <t>Realizar control periódico a los Autos Comisorios que ordenan la práctica de las diligencias, de forma aleatoria, que comprenda una muestra del 10% de los expedientes adelantados con diligencias de Inspección Tributaria, Inspección Contable y de Verificación y/o Cruce de Información, con el fin de verificar: (1) que los servidores públicos comisionados sean los encargados de la ejecución de las diligencias programadas en el desarrollo de las investigaciones tributarias y (ii) que las actuaciones se realicen dentro de los términos previstos en los Autos Comisorios.</t>
  </si>
  <si>
    <t>Informe trimestral del resultado del control aleatorio efectuado</t>
  </si>
  <si>
    <r>
      <rPr>
        <b/>
        <sz val="12"/>
        <rFont val="Arial"/>
        <family val="2"/>
      </rPr>
      <t>DGF</t>
    </r>
    <r>
      <rPr>
        <sz val="12"/>
        <rFont val="Arial"/>
        <family val="2"/>
      </rPr>
      <t xml:space="preserve">
NC - Subproceso Fiscalización y Liquidación
División de Gestión de Fiscalización de las Direcciones Seccionales de Pereira y Valledupar.</t>
    </r>
  </si>
  <si>
    <t>4. Socializar a los servidores públicos del subproceso de control tributarios respecto del uso, ubicación, roles de consulta, etc de las herramientas de información con las que cuenta actualmente la entidad con el fin de verificar los antecedentes del contribuyente previo al inicio de las investigaciones tributarias.</t>
  </si>
  <si>
    <t>Realizar una videoconferencia para divulgar las herramientas, convenios y fuentes de información para realizar la revisión de antecedentes previo a la apertura de las investigaciones.</t>
  </si>
  <si>
    <t>Correo de remisión de la presentación y de las conclusiones del evento</t>
  </si>
  <si>
    <r>
      <rPr>
        <b/>
        <sz val="12"/>
        <rFont val="Arial"/>
        <family val="2"/>
      </rPr>
      <t>DGF</t>
    </r>
    <r>
      <rPr>
        <sz val="12"/>
        <rFont val="Arial"/>
        <family val="2"/>
      </rPr>
      <t xml:space="preserve">
NC - Subproceso Fiscalización y Liquidación
Coordinación de Gestión Proyectos Especiales de la Subdirección de Gestión de Fiscalización Tributaria.</t>
    </r>
  </si>
  <si>
    <t>5. Capacitar a los servidores públicos del proceso de Fiscalización y Liquidación en las Direcciones Seccionales sobre las modificaciones efectuada a los procedimientos del Subproceso de Control Tributario.</t>
  </si>
  <si>
    <t xml:space="preserve">Realizar jornada de divulgación de los ajustes a los procedimientos con énfasis en la elaboración de documento que sustenta la decisión final en los Autos de Archivo, Plan de Auditoría y criterios de depuración </t>
  </si>
  <si>
    <t>Cronograma de las capacitaciones</t>
  </si>
  <si>
    <r>
      <rPr>
        <b/>
        <sz val="12"/>
        <rFont val="Arial"/>
        <family val="2"/>
      </rPr>
      <t>DGF</t>
    </r>
    <r>
      <rPr>
        <sz val="12"/>
        <rFont val="Arial"/>
        <family val="2"/>
      </rPr>
      <t xml:space="preserve">
NC - Subproceso Fiscalización y Liquidación
Coordinación de Gestión Operativa y Coordinación de Gestión Técnica de la Subdirección de Gestión de Fiscalización Tributaria.</t>
    </r>
  </si>
  <si>
    <t xml:space="preserve">ID del hallazgo II. Gestión de funcionarios sin competencia en las actuaciones de la Investigación Tributaria            </t>
  </si>
  <si>
    <t xml:space="preserve">Material de estudio de la Presentación efectuada, para la capacitación </t>
  </si>
  <si>
    <t xml:space="preserve">Listado de asistencia a la capacitación </t>
  </si>
  <si>
    <t>Evaluación de aprendizaje.</t>
  </si>
  <si>
    <r>
      <rPr>
        <b/>
        <sz val="12"/>
        <rFont val="Arial"/>
        <family val="2"/>
      </rPr>
      <t>DGF</t>
    </r>
    <r>
      <rPr>
        <sz val="12"/>
        <rFont val="Arial"/>
        <family val="2"/>
      </rPr>
      <t xml:space="preserve">
NC - Subproceso Fiscalización y Liquidación
Coordinación de Sistemas de Información y Procedimiento de Fiscalización Tributaria
ACTUALIZADO
30112021</t>
    </r>
  </si>
  <si>
    <t>INSP. 1707022426
H 1,2,3,4,5</t>
  </si>
  <si>
    <t xml:space="preserve">ID del hallazgo I. Fallas en el seguimiento y control al diligenciamiento del “Formato FT 2270 – Actas de Hechos” en las Direcciones Seccionales de Aduanas de Cali y Barranquilla en contravía de lo establecido en la actividad 13 del procedimiento PR-FL-0417 “Acciones de Control” versión 1            </t>
  </si>
  <si>
    <t>ID del Riesgo de Corrupción :  RFC 1.  Direccionamiento de las actividades que se ejecutan en las acciones de control posterior para beneficio propio o de terceros.</t>
  </si>
  <si>
    <t>1. Ajustar el formato de Auto comisorio</t>
  </si>
  <si>
    <t>Modificar el formato de Auto comisorio, para ser incluido en el listado maestro de documentos</t>
  </si>
  <si>
    <t>Formato Ajustado</t>
  </si>
  <si>
    <r>
      <rPr>
        <b/>
        <sz val="12"/>
        <rFont val="Arial"/>
        <family val="2"/>
      </rPr>
      <t>DGF</t>
    </r>
    <r>
      <rPr>
        <sz val="12"/>
        <rFont val="Arial"/>
        <family val="2"/>
      </rPr>
      <t xml:space="preserve">
NC - Subproceso Fiscalización y Liquidación
Subdirección de Fiscalización Aduanera
ACTUALIZADO
30112021</t>
    </r>
  </si>
  <si>
    <t xml:space="preserve">ID del hallazgo II. Acciones de control donde no hubo incumplimiento de las obligaciones aduaneras, en las cuales no se encontró el informe de cierre, documento que permite cerrar el caso, evidenciado en la Dirección Seccional de Aduanas de Cali en contravía de lo establecido en la actividad 16 del procedimiento PR-FL-0417 “Acciones de Control” versión 1.            </t>
  </si>
  <si>
    <t>2. Proferir Memorando dando lineamientos.</t>
  </si>
  <si>
    <t>Preparar el Memorando y socializarlo a todas las Direcciones Seccionales</t>
  </si>
  <si>
    <t>3. Realizar reuniones con los funcionarios que participan en las acciones de control</t>
  </si>
  <si>
    <t>Ejecutar reuniones en todas las Direcciones Seccionales con funciones aduaneras.</t>
  </si>
  <si>
    <t>Listas de asistencia</t>
  </si>
  <si>
    <r>
      <rPr>
        <b/>
        <sz val="12"/>
        <rFont val="Arial"/>
        <family val="2"/>
      </rPr>
      <t>DGF</t>
    </r>
    <r>
      <rPr>
        <sz val="12"/>
        <rFont val="Arial"/>
        <family val="2"/>
      </rPr>
      <t xml:space="preserve">
DS - Subproceso Fiscalización y Liquidación
Direcciones Seccionales de Aduanas 
Direcciones Seccionales de Impuestos y Aduanas 
Direcciones Seccionales Delegadas de Impuestos y Aduanas 
División de Fiscalización y Liquidación Tributaria, Aduanera y Cambiaria 
División de Fiscalización y Liquidación Aduanera y Cambiaria 
División de Fiscalización y Liquidación Aduanera de Sanciones y Definición de Situación Jurídica 
División de Fiscalización y Liquidación Determinación de Tributos y Gravámenes Aduaneros
ACTUALIZADO
30112021</t>
    </r>
  </si>
  <si>
    <t xml:space="preserve">ID del hallazgo III. Actas de hechos firmadas por funcionarios sin competencia en las Direcciones Seccionales de Aduanas de Bogotá y Barranquilla, en contravía de lo establecido en el Manual de Funciones y Competencias de la DIAN.            </t>
  </si>
  <si>
    <t xml:space="preserve">4. Verificar que se cumplan las recomendaciones de la Agencia y el cumplimento del Memorando 0059 de 2020, mediante la utilización de un formato de control de los autos proferidos por cada seccional.
</t>
  </si>
  <si>
    <t>Realizar un control, trimestral, respecto a los autos proferidos, registrando en un formato de control el total de autos emitidos, autos objeto de autocontrol (correspondientes al 10% del periodo objeto de revisión), así como las novedades para cada auto revisado, y constancia de las actuaciones cumplidas por el área frente acciones preventivas o correctivas si hubiere lugar. </t>
  </si>
  <si>
    <t>Informe con el resultado de la verificación</t>
  </si>
  <si>
    <r>
      <rPr>
        <b/>
        <sz val="12"/>
        <rFont val="Arial"/>
        <family val="2"/>
      </rPr>
      <t>DGF</t>
    </r>
    <r>
      <rPr>
        <sz val="12"/>
        <rFont val="Arial"/>
        <family val="2"/>
      </rPr>
      <t xml:space="preserve">
DS - Subproceso Fiscalización y Liquidación
Direcciones Seccionales de Aduanas Bogotá, Cali y Barranquilla.
Divisiones de Fiscalización y Liquidación
ACTUALIZADO
30112021</t>
    </r>
  </si>
  <si>
    <t>5. Ajustar el formato FT- FL- 2270 “Actas de Hechos”</t>
  </si>
  <si>
    <t>Modificar el formato FT- FL- 2270 “Actas de Hechos”, para ser incluido en el listado maestro de documentos</t>
  </si>
  <si>
    <t xml:space="preserve">Formato Ajustado
</t>
  </si>
  <si>
    <t xml:space="preserve">ID del hallazgo IV. Autos comisorios abiertos en la Dirección seccional de Aduanas de Cali, en contravía de lo establecido en el Memorando 150 de 2016.            </t>
  </si>
  <si>
    <t>6. Revisar trimestralmente las “actas de hechos y/o cierre”   de las acciones de control efectuadas por los funcionarios de fiscalización.</t>
  </si>
  <si>
    <t>Tomar una muestra del 5% de las “actas de hechos y/o cierre” constituidas en el periodo de control.</t>
  </si>
  <si>
    <t>7. Diseñar e implementar en un servicio informático una herramienta que impida la expedición de Autos comisorios, con fechas anteriores a las de su diligenciamiento.</t>
  </si>
  <si>
    <t>Definir por parte de los usuarios funcionales, la necesidad del control, en el auto comisorio</t>
  </si>
  <si>
    <t>Documento con la definición de la necesidad, remitido a la dependencia de tecnología</t>
  </si>
  <si>
    <t xml:space="preserve">ID del hallazgo V. Diligencias de control realizadas por funcionarios sin estar debidamente comisionados en las Dirección Seccional de Aduanas de Bogotá incumpliendo lo establecido en la actividad 10 del procedimiento PR-FL 417 “Acciones de Control” versión 1, y el procedimiento PR-GH-0076 “Gestión de Comisiones al Interior del País”. </t>
  </si>
  <si>
    <t>8. Diseñar e implementar en un servicio informático una herramienta que impida la expedición de Autos comisorios, con fechas anteriores a las de su diligenciamiento.</t>
  </si>
  <si>
    <t>Incluir la solicitud funcional en el formato 2007, para el desarrollo del control</t>
  </si>
  <si>
    <t>Formato 2007 que incluya la solución solicitada</t>
  </si>
  <si>
    <r>
      <rPr>
        <b/>
        <sz val="12"/>
        <rFont val="Arial"/>
        <family val="2"/>
      </rPr>
      <t>DGF</t>
    </r>
    <r>
      <rPr>
        <sz val="12"/>
        <rFont val="Arial"/>
        <family val="2"/>
      </rPr>
      <t xml:space="preserve">
NC - Subproceso Fiscalización y Liquidación
Dirección de Gestión de Innovación y Tecnología
Subdirección de Soluciones y Desarrollo
ACTUALIZADO
30112021</t>
    </r>
  </si>
  <si>
    <t>9. Diseñar e implementar en un servicio informático una herramienta que impida la expedición de Autos comisorios, con fechas anteriores a las de su diligenciamiento.</t>
  </si>
  <si>
    <t>Desarrollo y puesta en producción de la solución solicitada</t>
  </si>
  <si>
    <t>Servicio informático en Producción, que incluya la solución del control del auto comisorio</t>
  </si>
  <si>
    <t>INSP. 1707022429
H 1,2,3</t>
  </si>
  <si>
    <t xml:space="preserve">ID del hallazgo I. Fallas en la validación del cumplimiento de los requisitos y formalidades para el inicio y finalización de la investigación de la infracción cambiaria, en contravía de lo establecido en el procedimiento PR-FL-0223 “Investigación de Infracciones Cambiarias” versiones 1, 2 y 3.            </t>
  </si>
  <si>
    <t>ID del Riesgo de Corrupción :  RFC 1. Acción u omisión para adelantar, retardar, o manipular la información contenida en las actuaciones administrativas, para favorecimiento propio o de terceros</t>
  </si>
  <si>
    <t xml:space="preserve">1. Diseñar  e implementar base datos con información de antecedentes y hechos investigados  </t>
  </si>
  <si>
    <t>Generar la base de consulta</t>
  </si>
  <si>
    <t>Base de datos</t>
  </si>
  <si>
    <r>
      <rPr>
        <b/>
        <sz val="12"/>
        <rFont val="Arial"/>
        <family val="2"/>
      </rPr>
      <t>DGF</t>
    </r>
    <r>
      <rPr>
        <sz val="12"/>
        <rFont val="Arial"/>
        <family val="2"/>
      </rPr>
      <t xml:space="preserve">
NC - Subproceso Fiscalización y Liquidación
Subdirección de Fiscalización Cambiaria
ACTUALIZADO
30112021</t>
    </r>
  </si>
  <si>
    <t>2. Ajustar el procedimiento PR-FL-00223 de acuerdo a nuevas necesidades y recomendaciones</t>
  </si>
  <si>
    <t>Revisar y ajustar procedimiento</t>
  </si>
  <si>
    <t>Procediemiento actualizado</t>
  </si>
  <si>
    <t xml:space="preserve">ID del hallazgo II. Pronunciamiento con pérdida de competencia en contravía de lo dispuesto en el procedimiento PR-FL-0223 Investigación de Infracciones Cambiarias” versiones 1, 2 y 3, y en el artículo 5 del Decreto 2245 de 2011.            </t>
  </si>
  <si>
    <t>3. Ajustar el procedimiento PR-FL-00223 en lo relativo a los planes de auditoria, incluyendo recomendaciones de la agencia ITRC</t>
  </si>
  <si>
    <t>31/09/2021</t>
  </si>
  <si>
    <t>4. Incluir dentro de los planes y programas de supervisión, actividad especifica para evaluar y comprobar la aplicación del procedimiento</t>
  </si>
  <si>
    <t xml:space="preserve">En los ejercicios de autoevaluación y seguimiento a la gestión de las Direcciones Seccionales, verificar el cumplimiento del procedimiento y la conformidad en el diligenciamiento de los formatos establecidos.  </t>
  </si>
  <si>
    <t>Expedientes con formatos debidamente diligenciados</t>
  </si>
  <si>
    <t>5. Revisar y adecuar los formatos y documentos soportes de investigación de conformidad con los requerimientos del SIE INTEGRA</t>
  </si>
  <si>
    <t>Revisión de los formatos y adecuación a los requerimientos de los expedientes virtuales</t>
  </si>
  <si>
    <t>Formatos actualizados</t>
  </si>
  <si>
    <t xml:space="preserve">ID del hallazgo III. Fallas en la validación del cumplimiento de los requisitos y formalidades en la documentación de la determinación e imposición de la sanción cambiaria, en contravía de lo establecido en el procedimiento PR-FL-0224 “Imposición de sanciones cambiarias” versión 2.             </t>
  </si>
  <si>
    <t>6. Incluir dentro de los planes y programas de supervisión, actividad especifica para evaluar y comprobar la aplicación del procedimiento</t>
  </si>
  <si>
    <t>7. Presentar propuestas de programas considerando los conceptos de tiempo, modo y volumen de operaciones</t>
  </si>
  <si>
    <t>Propuestas de programas de control considerando tiempo, modo y volumen</t>
  </si>
  <si>
    <t>Propuestas de programas</t>
  </si>
  <si>
    <t>INSP. 1707022442
H1,2</t>
  </si>
  <si>
    <t>ID del hallazgo I. Modificación en el texto publicado como Concepto General Unificado No.100202208 – 631 del 09/12/2020 respecto al discutido y aprobado en reunión de Comité de fecha 05/11/2020.</t>
  </si>
  <si>
    <t>ID del Riesgo de Gestión  :  RG 1. “Reprocesos jurídicos en instancias administrativas y/o judiciales”
ID del Riesgo de Corrupción :  RFC 1.  "Cambio irregular de un concepto institucional para la investigación y determinación del cumplimiento o no de las obligaciones aduaneras amparadas con una póliza”</t>
  </si>
  <si>
    <t>Adicionar las casillas correspondientes a la identificación, fechas de vencimiento y demás información relevante de las garantias en el servicio Informático IRIS</t>
  </si>
  <si>
    <t>Desarrollar en el servicio informático IRIS la inclusión de campos que identifiquen las pólizas con sus fechas de vencimiento, para gestionar las investigaciones y sus decisiones de fondo, incluyendo el registro de información como las del contrato de seguro y las vigencias de las pólizas.</t>
  </si>
  <si>
    <t>Instrumento desarrollado para la incorporación y seguimiento de la información de garantías en el IRIS</t>
  </si>
  <si>
    <r>
      <rPr>
        <b/>
        <sz val="12"/>
        <rFont val="Arial"/>
        <family val="2"/>
      </rPr>
      <t>DGF</t>
    </r>
    <r>
      <rPr>
        <sz val="12"/>
        <rFont val="Arial"/>
        <family val="2"/>
      </rPr>
      <t xml:space="preserve">
NC - Subproceso Fiscalización y Liquidación
Subdirección de Fiscalización Aduanera</t>
    </r>
  </si>
  <si>
    <t>Divulgar Conceptos Unificados a traves de correo electronico a los jefes del área jurídica.</t>
  </si>
  <si>
    <t>Divulgar Conceptos Unificados a traves de correos electronicos a los jefes del área jurídica.</t>
  </si>
  <si>
    <t>Correo electronico divulgando el Concepto Unificado.</t>
  </si>
  <si>
    <r>
      <rPr>
        <b/>
        <sz val="12"/>
        <rFont val="Arial"/>
        <family val="2"/>
      </rPr>
      <t>DGJ</t>
    </r>
    <r>
      <rPr>
        <sz val="12"/>
        <rFont val="Arial"/>
        <family val="2"/>
      </rPr>
      <t xml:space="preserve">
NC - Subproceso de Gestión Jurídica
Dirección de Gestión Jurídica</t>
    </r>
  </si>
  <si>
    <t>Preparar DoctriFlash de la DIAN para mantener actualizada a la ciudadanía en general de los más relevantes y recientes pronunciamientos doctrinales sobre la interpretación normativa tributaria, aduanera y cambiaria de competencia de la Entidad.</t>
  </si>
  <si>
    <t>Elaborar y Publicar el DoctriFlash de la DIAN para mantener actualizada a la ciudadanía en general de los más relevantes y recientes pronunciamientos doctrinales sobre la interpretación normativa tributaria, aduanera y cambiaria de competencia de la Entidad.</t>
  </si>
  <si>
    <t>DoctriFlash publicado mensualmente en la pagina web y socializado a traves de correo electronico a todos los encargados el area jurídica de la DIAN.</t>
  </si>
  <si>
    <r>
      <rPr>
        <b/>
        <sz val="12"/>
        <rFont val="Arial"/>
        <family val="2"/>
      </rPr>
      <t>DGJ</t>
    </r>
    <r>
      <rPr>
        <sz val="12"/>
        <rFont val="Arial"/>
        <family val="2"/>
      </rPr>
      <t xml:space="preserve">
NC - Subproceso de Gestión Jurídica
Subdirección de Normativa y Doctrina</t>
    </r>
  </si>
  <si>
    <t>Modificar el Resolución 000091 de 03/09/2021, que adopta el Modelo de Gestión Jurídica para la Unidad Administrativa Especial Dirección de Impuestos y Aduanas Nacionales - DIAN.</t>
  </si>
  <si>
    <t>Modificar la Resolución 000091 de 03/09/2021, que adopta el Modelo de Gestión Jurídica para la Unidad Administrativa Especial Dirección de Impuestos y Aduanas Nacionales - DIAN.</t>
  </si>
  <si>
    <t>Resolucion 000091 del 03/09/2021 que adopta el Modelo de Gestión Jurídica para la Unidad Administrativa Especial Dirección de Impuestos y Aduanas Nacionales - DIAN, modificada.</t>
  </si>
  <si>
    <r>
      <rPr>
        <b/>
        <sz val="12"/>
        <rFont val="Arial"/>
        <family val="2"/>
      </rPr>
      <t>DGJ</t>
    </r>
    <r>
      <rPr>
        <sz val="12"/>
        <rFont val="Arial"/>
        <family val="2"/>
      </rPr>
      <t xml:space="preserve">
NC - Subproceso de Gestión Jurídica
Dirección de Gestión Jurídica
Subdirección de Normativa y Doctrina</t>
    </r>
  </si>
  <si>
    <t>ID del hallazgo II. Inexistencia de pronunciamiento de la Dirección de Gestión Jurídica con posterioridad al Concepto general unificado garantías: doctrina y línea sobre el procedimiento en Sede Administrativa No. 100202208-027 del 03/02/2021 que adopte lo manifestado por la Subdirección de Regulación Prudencial de la Unidad de Proyección Normativa y Estudios de Regulación Financiera en el oficio No. URF-R-2021-000186 del 21/05/2021.</t>
  </si>
  <si>
    <t>Modificar la Circular 000020 de 30/07/2018, la cual imparte directrices orientadas a garantizar la Seguridad Jurídica en las actuaciones y actos de la UAE Dirección de Impuestos y Aduanas Nacionales.</t>
  </si>
  <si>
    <t>Modificar la Circular 000020 de 30/07/2018,  la cual imparte directrices orientadas a garantizar la Seguridad Jurídica en las actuaciones y actos de la UAE Dirección de Impuestos y Aduanas Nacionales.</t>
  </si>
  <si>
    <t>Circular 000020 del 30/07/2018 la cual imparte directrices orientadas a garantizar la Seguridad Jurídica en las actuaciones y actos de la UAE Dirección de Impuestos y Aduanas Nacionales, modificada.</t>
  </si>
  <si>
    <t>Modificar el procedimiento PR-PEC-0123 - Atención de consultas y emisión de doctrina - Versión 4.</t>
  </si>
  <si>
    <t>Modificar el procedimiento PR-PEC-0123 - Atención de consultas y emisión de doctrina - Version 4.</t>
  </si>
  <si>
    <t>Procedimiento PR-PEC-0123 - Atención de consultas y emisión de doctrina - Version 5.</t>
  </si>
  <si>
    <t>Mantener  actualizados los registros del Sistema Jurídico Documental - IURISDIAN.</t>
  </si>
  <si>
    <t>Actualizar los registros del Sistema Jurídico Documental - IURISDIAN.</t>
  </si>
  <si>
    <t>Informe trimestral con la relacion de los registros actualizados en el Sistema Jurídico Documental - IURISDIAN.</t>
  </si>
  <si>
    <r>
      <rPr>
        <b/>
        <sz val="12"/>
        <rFont val="Arial"/>
        <family val="2"/>
      </rPr>
      <t>DGJ</t>
    </r>
    <r>
      <rPr>
        <sz val="12"/>
        <rFont val="Arial"/>
        <family val="2"/>
      </rPr>
      <t xml:space="preserve">
NC - Subproceso de Gestión Jurídica
Coordinación de Relatoría</t>
    </r>
  </si>
  <si>
    <t>Utilizar la herramienta Normograma donde se consolida la actualización de las bases jurídicas de la entidad (Normatividad, jurisprudencia y doctrina). Una vez esta sea implementada.</t>
  </si>
  <si>
    <t>Acceso a la herramienta Normagrama a traves del portal institucional de la entidad.</t>
  </si>
  <si>
    <t>INSP. 1707022444
H1,2</t>
  </si>
  <si>
    <t>ID del hallazgo I. Incumplimiento del procedimiento PR-FL-0220 de Investigación de Obligaciones Tributarias Sustanciales y Formales V 7, con respecto al numeral 3. Condiciones Generales 3.1. Generalidades “…Los expedientes deben conformarse con todos los documentos que tengan relación con la misma actuación, de acuerdo con la secuencia que originó el expediente y en el orden en que se allegaron…” y “…Todo expediente debe tener una Hoja de Ruta y en ella se registrarán los documentos en orden de foliación, iniciando por el folio número 1, de tal manera que exista plena coincidencia entre los folios relacionados en la hoja de ruta y la ubicación de los documentos al interior del expediente</t>
  </si>
  <si>
    <t>ID del Riesgo de Gestión  :  Decisión final del proceso de control fuera de la norma.
ID del Riesgo de Corrupción :  RFC 1. Decisión final de un proceso de control basada en hechos falsos o información adulterada.</t>
  </si>
  <si>
    <t>Verificar el debido cumplimiento de las condiciones y términos establecidos en el procedimiento PR-COT-0465.</t>
  </si>
  <si>
    <t>Revisar trimestralmente 3 expedientes de Fiscalización Intensiva, identificando las etapas, formatos, términos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t>
  </si>
  <si>
    <t>Informes de expedientes analizados</t>
  </si>
  <si>
    <r>
      <rPr>
        <b/>
        <sz val="12"/>
        <rFont val="Arial"/>
        <family val="2"/>
      </rPr>
      <t>DGF</t>
    </r>
    <r>
      <rPr>
        <sz val="12"/>
        <rFont val="Arial"/>
        <family val="2"/>
      </rPr>
      <t xml:space="preserve">
NC - Subproceso Fiscalización y Liquidación
Dirección Operativa de Grandes Contribuyentes
Subdirección Operativa de Fiscalización y Liquidación</t>
    </r>
  </si>
  <si>
    <t>Capacitar a los servidores públicos</t>
  </si>
  <si>
    <t>Realizar una acción de capacitación sobre el objetivo, alcance, condiciones generales, actividades y demás aspectos  inherentes al procedimiento PR-COT-0465</t>
  </si>
  <si>
    <t>Planilla de asistencia,
memorias de la capacitación</t>
  </si>
  <si>
    <r>
      <rPr>
        <b/>
        <sz val="12"/>
        <rFont val="Arial"/>
        <family val="2"/>
      </rPr>
      <t>DGF</t>
    </r>
    <r>
      <rPr>
        <sz val="12"/>
        <rFont val="Arial"/>
        <family val="2"/>
      </rPr>
      <t xml:space="preserve">
NC - Subproceso Fiscalización y Liquidación
Subdirección de Fiscalización Tributaria</t>
    </r>
  </si>
  <si>
    <t>Realizar autocapacitación al interior de la Subdirección Operativa de fiscalización y Liquidación y de las divisiones de Fiscalización y Liquidación del procedimiento PR-COT-0465</t>
  </si>
  <si>
    <t>Incluir en las visitas o ejercicios de seguimiento de que trata el procedimiento PR-CI-0339 " Autoevaluación al Control de la Gestión"</t>
  </si>
  <si>
    <t xml:space="preserve">Verificar que los expedientes se sustancien y gestionen conforme lo previsto en el procedimiento PR-COT-0465 
</t>
  </si>
  <si>
    <t>ID del hallazgo II. Incumplimiento en la debida gestión documental del proceso de investigación.</t>
  </si>
  <si>
    <t>Verificar que los expedientes recibidos en Secretaría cuenten con el formato 2221 debidamente diligenciado</t>
  </si>
  <si>
    <t>Verificar la inclusión y adecuado diligenciamiento del formato 2221 por  parte de Secretaria, a tres expedientes mensualmente, seleccionado uno por cada Coordinación de Fiscalización Intensiva (Devoluciones, Servicios y Operaciones Financieras, y Otros Sectores de la Economía).</t>
  </si>
  <si>
    <t>Informes de verificación de inclusión y debida diligencia del formato 2221 en un expediente mensual por cada Coordinación de Fiscalización Intensiva</t>
  </si>
  <si>
    <t>Efectuar una capacitación sobre conformación de expedientes de conformidad con los lineamientos, procedimientos y directrices aplicables</t>
  </si>
  <si>
    <t>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t>
  </si>
  <si>
    <t>1. Realizar trimestralmente, la verificación al cumplimiento del  memorando utilizando la lista de chequeo diseñada para el efecto. Para la verificación, deberán tomar una muestra</t>
  </si>
  <si>
    <t>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t>
  </si>
  <si>
    <t>2. Elaborar  trimestralmente el informe  de la verificación de los expedientes con sus soportes por parte de las  divisiones de fiscalización y liquidación.</t>
  </si>
  <si>
    <t>Expedir y socializar lineamientos</t>
  </si>
  <si>
    <t>Emitir y socializar lineamientos respecto a la inclusión de prueba de la verificación del reporte de operaciones con terceros sancionados como proveedores ficticios.</t>
  </si>
  <si>
    <t>INSP. 1707022438
H 1</t>
  </si>
  <si>
    <t>ID del hallazgo I. Fallas en la validación del cumplimiento de los requisitos legales aplicables para iniciar, ejecutar y/o resolver las actuaciones administrativas en contravía de los establecido en el Estatuto Tributario, el Decreto 390 de 2016, Decreto 1165 de 2019 y el Procedimiento PR-GJ 0117 denominado Recursos en sede administrativa</t>
  </si>
  <si>
    <t>ID del Riesgo de Corrupción :  RFC 1. “Acción u omisión para tomar decisiones contrarias a derecho en el inicio, ejecución y/o respuesta de actuaciones administrativas”</t>
  </si>
  <si>
    <t>1. Proponer la creación de un procedimiento abreviado en materia de recursos de reconsideración, aplicable en función de la cuantía discutida.</t>
  </si>
  <si>
    <t>Hacer un estudio sobre la viabilidad jurídica de establecer un procedimiento abreviado en materia de recursos de reconsideración en función de la cuantía.</t>
  </si>
  <si>
    <t>Estudio</t>
  </si>
  <si>
    <r>
      <rPr>
        <b/>
        <sz val="12"/>
        <rFont val="Arial"/>
        <family val="2"/>
      </rPr>
      <t>DGJ</t>
    </r>
    <r>
      <rPr>
        <sz val="12"/>
        <rFont val="Arial"/>
        <family val="2"/>
      </rPr>
      <t xml:space="preserve">
NC - Subproceso de Gestión Jurídica
Subdirector de Recursos Jurídicos</t>
    </r>
  </si>
  <si>
    <t>2. Proponer la creación de un procedimiento abreviado en materia de recursos de reconsideración, aplicable en función de la cuantía discutida.</t>
  </si>
  <si>
    <t>De encontrar viable el establecimiento del procedimiento abreviado, proponer por intermedio del Ministerio de Hacienda al Congreso de la República incluir en la legislación vigente este procedimiento.</t>
  </si>
  <si>
    <t>Propuesta de regulación al Ministerio de Hacienda y Crédito Público.</t>
  </si>
  <si>
    <t>3. Hacer seguimiento a las herramientas de control de la gestión existentes para la Subdirección de Recursos Jurídicos y las áreas jurídicas de las Direcciones Seccionales del país</t>
  </si>
  <si>
    <t>Realizar una revisión trimestral a las actualizaciones el Registro Único de Procesos de Gestión Jurídica - RUPGJ.</t>
  </si>
  <si>
    <t>Acta de la revisión realizada al formato del Registro Único de Procesos de Gestión Jurídica de las Direcciones Seccionales y la Subdirección de Recursos Jurídicos.</t>
  </si>
  <si>
    <t>4. Fijar una reducción de los tiempos objetivo para fallar los recursos de reconsideración aduaneros, contados a partir de la impugnación de los actos.</t>
  </si>
  <si>
    <t>Resolver los recursos de reconsideración aduaneros de acuerdo con los tiempos establecidos en las herramientas de control de la gestión.</t>
  </si>
  <si>
    <t>Memorando que establece los términos máximos para las resoluciones que resuelven los recursos de reconsideración</t>
  </si>
  <si>
    <t xml:space="preserve">5. Fijar una reducción de los tiempos objetivo para fallar los recursos de reconsideración tributarios </t>
  </si>
  <si>
    <t>Resolver los recursos de reconsideración tributarios de acuerdo con los tiempos establecidos en las herramientas de control de la gestión.</t>
  </si>
  <si>
    <t>6. Realizar Capacitaciones de actualización a los funcionarios respecto al procedimiento actual</t>
  </si>
  <si>
    <t xml:space="preserve">Capacitar a los funcionarios de las de las Direcciones Seccionales en procedimiento tributario y aduanero  </t>
  </si>
  <si>
    <t xml:space="preserve">Eventos de capacitación </t>
  </si>
  <si>
    <t xml:space="preserve">7. Establecer una herramienta de control para hacer seguimiento a la entrega y devolución de los expedientes en cada Dirección Seccional y la Subdirección de Recursos Jurídicos </t>
  </si>
  <si>
    <t>Difundir  la utilización del formato de control y seguimiento al reparto de los expedientes</t>
  </si>
  <si>
    <t>Memorando de entrega del formato de control y seguimiento al reparto de expedientes y su divulgación</t>
  </si>
  <si>
    <t xml:space="preserve">8. Emplear la herramienta de control para hacer seguimiento a la entrega y devolución de los expedientes en cada Dirección Seccional y la Subdirección de Recursos Jurídicos </t>
  </si>
  <si>
    <t>Diligenciar el formato de control establecido por la Subdirección de Recursos Jurídicos - FT - PEC - 2744 "reparto recursos jurídicos"</t>
  </si>
  <si>
    <t xml:space="preserve">Acta de seguimiento cuatrimestral de las evidencias sobre el control efectuado y el formato diligenciado </t>
  </si>
  <si>
    <t>INSP. 1707022440
H 1, 2</t>
  </si>
  <si>
    <t>ID del hallazgo I. De los cuarenta y seis (46) casos analizados en las Direcciones Seccionales de Impuestos y Aduanas de Pereira, Maicao y Santa Marta, se evidenció que nueve (09) incumplen el tiempo establecido para el traslado del insumo a la Unidad Penal o quien haga sus veces, según lo estipulado en el PROTOCOLO PARA EL CUMPLIMIENTO DE LOS ARTÍCULOS 49 Y 53 DE LA LEY 1762 DE 2015 SUSCRITO ENTRE LA FISCALIA GENERAL DE LA NACIÓN, LA POLICIA NACIONAL Y LA DIRECCIÓN DE IMPUESTOS Y ADUANAS NACIONALES – DIAN, artículo 67 de Ley 906 de 2004, artículo 601 y 660 del Decreto 1165 de 2019 y el artículo 619 de la Resolución 46 de 2019, lo cual representa el 19.56 % del total de expedientes revisados.</t>
  </si>
  <si>
    <t>ID del Riesgo de Gestión  :  RG 1. “Decisión del proceso por conducta punible fuera de los criterios legales y/o procedimentales”</t>
  </si>
  <si>
    <t xml:space="preserve">Modificar el cuadro de control creado en el Memorando 196 de 2021, e incluir tres (3) columnas adicionales: i) causal de aprehensión, ii) causa de no denuncia, iii) fecha de denuncia. </t>
  </si>
  <si>
    <t>Modificar el Memorando 196 de 2021, para incluir en el cuadro de control las columnas que nos permiten verificar las decisiones de los Comités Jurídicos de Dirección Operativa o Seccional</t>
  </si>
  <si>
    <t>Acto administrativo que modifica el Memorando 196 de 2021 y Cuadro de Control modificado</t>
  </si>
  <si>
    <r>
      <rPr>
        <b/>
        <sz val="12"/>
        <rFont val="Arial"/>
        <family val="2"/>
      </rPr>
      <t>DGJ</t>
    </r>
    <r>
      <rPr>
        <sz val="12"/>
        <rFont val="Arial"/>
        <family val="2"/>
      </rPr>
      <t xml:space="preserve">
NC - Subproceso de Gestión Jurídica
Subdirección de Asuntos Penales</t>
    </r>
  </si>
  <si>
    <t>Revisar el informe que entregan las Direcciones Seccionales de conformidad con el Memorando 196 de 2021 modificado con las tres columnas, con el objetivo de verificar las razones de no denuncia de los Comités Jurídicos de Dirección Operativa o Seccional, para  de esta forma controlar la aplicación de la normatividad en materia de atención de procesos penales.</t>
  </si>
  <si>
    <t>Revisión del informe trimestral que entregan las Direcciones Seccionales, de conformidad con el Memorando 196 del 2021 y su modificatorio que se va a proferir</t>
  </si>
  <si>
    <t>Documento generado que reporte el seguimiento, y retroalimentación.</t>
  </si>
  <si>
    <t>Construir cuadro para el  control de la entrega documental del acta de aprehensión  y sus documentos soporte a la Unidad Penal.</t>
  </si>
  <si>
    <t>Elaborar cuadro de control donde se registre  la información  de las actas de aprehensión emitidas por la Unidad Aprehensora e informadas a la Unidad Penal vs. lo reportado en planilla No. 3.</t>
  </si>
  <si>
    <t>Cuadro control aprehensiones con destino a la Unidad Penal.</t>
  </si>
  <si>
    <r>
      <rPr>
        <b/>
        <sz val="12"/>
        <rFont val="Arial"/>
        <family val="2"/>
      </rPr>
      <t>DGJ</t>
    </r>
    <r>
      <rPr>
        <sz val="12"/>
        <rFont val="Arial"/>
        <family val="2"/>
      </rPr>
      <t xml:space="preserve">
NC - Subproceso de Fiscalización y Liquidación
Subdirección de Operación Aduanera y Subdirección Operativa Policial. </t>
    </r>
  </si>
  <si>
    <t>Asegurar el control por parte de las Unidades Aprehensoras del envío de la información requerida por los Memorandos 222 del 2020 y 196 de 2021 a la Unidad Penal, garantizando que la información reportada a través de la Planilla No. 3 corresponda a la información efectivamente enviada.</t>
  </si>
  <si>
    <t>Diligenciar el cuadro establecido en forma mensual para el control de envío de las aprehensiones a la Unidad Penal, por cada una de las Unidades aprehensoreas (Operación Aduanera, Polfa, Fiscalización)</t>
  </si>
  <si>
    <t>cuadros control  diligenciados</t>
  </si>
  <si>
    <r>
      <rPr>
        <b/>
        <sz val="12"/>
        <rFont val="Arial"/>
        <family val="2"/>
      </rPr>
      <t>DGJ</t>
    </r>
    <r>
      <rPr>
        <sz val="12"/>
        <rFont val="Arial"/>
        <family val="2"/>
      </rPr>
      <t xml:space="preserve">
NC - Subproceso de Fiscalización y Liquidación
Directores Seccionales
Jefes de división de unidades aprehensoras o quienes hagan sus veces</t>
    </r>
  </si>
  <si>
    <t>Revisar el informe que entregan las Direcciones Seccionales de conformidad con el Memorando 196 de 2021, que garantice la entrega de las aprehensiones penalizables.</t>
  </si>
  <si>
    <t>Realizar informe de seguimiento de los reportes a nivel nacional</t>
  </si>
  <si>
    <r>
      <rPr>
        <b/>
        <sz val="12"/>
        <rFont val="Arial"/>
        <family val="2"/>
      </rPr>
      <t>DGJ</t>
    </r>
    <r>
      <rPr>
        <sz val="12"/>
        <rFont val="Arial"/>
        <family val="2"/>
      </rPr>
      <t xml:space="preserve">
NC - Subproceso de Gestión Jurídica
Subdirección de Asuntos Penales
NC - Subproceso de Fiscalización y Liquidación
Subdirección de Fiscalización Aduanera</t>
    </r>
  </si>
  <si>
    <t>ID del hallazgo II. De los cuarenta y seis (46) casos analizados en las Direcciones Seccionales de Impuestos y Aduanas de Pereira, Maicao y Santa Marta, se evidenció que cuarenta (40) incumplen los procedimientos PR-GJ-0120 “Atención a Procesos penales”, versión 5 y PR-PEC-0120 “Atención a Procesos penales”, versión 6, memorandos y conceptos emitidos por la DIAN, lo cual representa el 86.95% del total de expedientes revisados</t>
  </si>
  <si>
    <t xml:space="preserve">Delimitación de reporte a generar y rol de consulta dentro del Sistema de Información Electrónica de Procesos Penales -SIEPP
</t>
  </si>
  <si>
    <t>Generar reporte delimitado y el rol de consulta dentro del Sistema de Información Electrónica de Procesos Penales -SIEPP</t>
  </si>
  <si>
    <t>Especificaciones del reporte</t>
  </si>
  <si>
    <r>
      <rPr>
        <b/>
        <sz val="12"/>
        <rFont val="Arial"/>
        <family val="2"/>
      </rPr>
      <t>DGJ</t>
    </r>
    <r>
      <rPr>
        <sz val="12"/>
        <rFont val="Arial"/>
        <family val="2"/>
      </rPr>
      <t xml:space="preserve">
NC - Subproceso de Gestión Jurídica
Subdirección de Asuntos Penales
NC - Subproceso de Innovación y Tecnología
Subdirección de Soluciones y Desarrollo</t>
    </r>
  </si>
  <si>
    <t>Desarrollo, pruebas y puesta en producción del reporte solicitado a través del Sistema de Información Electrónica de Procesos Penales -SIEPP</t>
  </si>
  <si>
    <t>Desarrollar el reporte a través del Sistema de Información Electrónica de Procesos Penales -SIEPP</t>
  </si>
  <si>
    <t xml:space="preserve">Acta de comité de puesta en producción </t>
  </si>
  <si>
    <r>
      <rPr>
        <b/>
        <sz val="12"/>
        <rFont val="Arial"/>
        <family val="2"/>
      </rPr>
      <t>DGJ</t>
    </r>
    <r>
      <rPr>
        <sz val="12"/>
        <rFont val="Arial"/>
        <family val="2"/>
      </rPr>
      <t xml:space="preserve">
NC - Subproceso de Innovación y Tecnología
Subdirección de Soluciones y Desarrollo</t>
    </r>
  </si>
  <si>
    <t>Hacer seguimiento a las direcciones seccionales que según el reporte generado en el Sistema de Información Electrónica de Procesos Penales -SIEPP tengan insumos que no hayan sido gestionados dentro de oportunidad</t>
  </si>
  <si>
    <t xml:space="preserve">Remisión del reporte a las seccionales que esten incumpliendo. </t>
  </si>
  <si>
    <t xml:space="preserve">Informe de reportes incumplidos </t>
  </si>
  <si>
    <t>Preparar informe de resultados que refleje los incumplimientos y las acciones realizadas como resultado de la conciliación a la Subdirección correspondiente según la Unidad Aprehensora. (Operación Aduanera,Polfa, Fiscalización)</t>
  </si>
  <si>
    <t>Enviar informe de resultados en forma mensual que refleje los incumplimientos y las acciones realizadas por la Dirección Seccional como resultado de la conciliación a la Subdirección según corresponda a la Unidad Aprehensora. (Operación Aduanera,Polfa, Fiscalización)</t>
  </si>
  <si>
    <t>informes</t>
  </si>
  <si>
    <r>
      <rPr>
        <b/>
        <sz val="12"/>
        <rFont val="Arial"/>
        <family val="2"/>
      </rPr>
      <t>DGJ</t>
    </r>
    <r>
      <rPr>
        <sz val="12"/>
        <rFont val="Arial"/>
        <family val="2"/>
      </rPr>
      <t xml:space="preserve">
NC - Subproceso de Fiscalización y Liquidación
Directores Seccionales
Jefes de división de las Unidades Aprehensoras o quienes hagan sus veces de las Direcciones Seccionales de Aduanas de Cali,  Impuestos y Aduanas de Buenaventura, Pereria, Maicao y Santa Marta
</t>
    </r>
  </si>
  <si>
    <t>Apoyar a prevención el análisis de insumos aduaneros en Seccionales donde exista un único funcionario, esto de acuerdo a su capacidad operativa de la dependencia</t>
  </si>
  <si>
    <t>Apoyar a prevención y de acuerdo a la capacidad operativa de la Subdirección de Asuntos Penales al análisis de los insumos aduaneros presentados cuando se justifique por el incremento de insumos</t>
  </si>
  <si>
    <t>Insumos analizados desde el Nivel Central y remitidos a la seccional para su presentación en el comité juridico de la seccional.</t>
  </si>
  <si>
    <t>Modificar la actividad 2, del PR-PEC-0120 Agregando lo siguiente: "El reparto se realiza de manera equitativa y aleatoria teniendo en cuenta las cargas de trabajo de los funcionarios".</t>
  </si>
  <si>
    <t xml:space="preserve">Modificar el procedimiento PEC 120
</t>
  </si>
  <si>
    <t>Procedimiento modificado</t>
  </si>
  <si>
    <t>INSP. 1707022401  
H1</t>
  </si>
  <si>
    <t>RG1
Una vez analizada cada una de las variables establecidas para el proceso y alcance de la inspección, se puede concluir que no existen indicios de Fraude y Corrupción asociados a la presente inspección.</t>
  </si>
  <si>
    <t>Una vez analizada cada una de las variables establecidas para el proceso y alcance de la inspección, se puede concluir que no existen indicios de Fraude y Corrupción asociados a la presente inspección.</t>
  </si>
  <si>
    <t>1. Realizar el analisis de los saldos negativos residentes en el aplicativo SIPAC con el fin de establecer su origen.</t>
  </si>
  <si>
    <t>Elaboración estudio diagnóstico.</t>
  </si>
  <si>
    <t>Estudio diagnóstico</t>
  </si>
  <si>
    <r>
      <rPr>
        <b/>
        <sz val="12"/>
        <rFont val="Arial"/>
        <family val="2"/>
      </rPr>
      <t>DGI</t>
    </r>
    <r>
      <rPr>
        <sz val="12"/>
        <rFont val="Arial"/>
        <family val="2"/>
      </rPr>
      <t xml:space="preserve">
NC- Subproceso Innovación y Tecnología
Dirección de Gestión de Innovación y Tecnología
Subdirección de Innovación y Proyectos
Subdirección de Soluciones y Desarrollo
Subdirección de Infraestructura Tecnológica y de Operaciones
Subdirección de Procesamiento de Datos
NC- Subproceso Recaudo - Devoluciones
Dirección de Gestión de Impuestos
Subdirección de Recaudo
Coordinación de Administración de Aplicativos de Impuestos</t>
    </r>
  </si>
  <si>
    <t>2. Determinación e implementación del mecánismo de corrección de los casos indicados.</t>
  </si>
  <si>
    <t>Implementación mecanismo de corrección</t>
  </si>
  <si>
    <t>Por determinar de acuerdo a la presentación del estudio diagnóstico (Ajuste de Software (Especificaciones funcionales-desarrollo-pruebas funcionales-paso a producción)).</t>
  </si>
  <si>
    <t>3. Estudiar la G.INF.02 Guía Técnica de Información-  Administración -Administración del dato maestro -MINTIC, a fin de definir los mecánismos de control a implementar en el Aplicativo SIPAC.</t>
  </si>
  <si>
    <t>4. Implementación de controles.</t>
  </si>
  <si>
    <t>Implementación mecanismo de control</t>
  </si>
  <si>
    <t xml:space="preserve">Por determinar de acuerdo a la presentación del Estudio diagnóstico, (Documento de lineamientos para establecer las rutinas de auditoria) </t>
  </si>
  <si>
    <t>INSP. 1707022411  
H1</t>
  </si>
  <si>
    <t>Hallazgo 1.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t>
  </si>
  <si>
    <t xml:space="preserve">ID del Riesgo de Gestión  :  RG 1. Pérdida de validez de los actos administrativos por medio de los cuales se declara sin vigencia una facilidad de pago
ID del Riesgo de Corrupción :  RFC 1.  Inactividad procesal injustificada en el control de las facilidades de pago
</t>
  </si>
  <si>
    <t>1. Modificar la actividad 21 del PR-CA-272 en el sentido de que se indique que debe reposar en el expediente el reporte de las consultas realizadas en los aplicativos de cobro y/o servicios informáticos electrónicos, así como puntualizar los lineamientos remitidos a través del Memorando 071 de asunto "Gestión de obligaciones nuevas por parte del Centro Nacional de Cobro" de fecha 14 de marzo de 2017.</t>
  </si>
  <si>
    <t>Establecer las actualizaciones al procedimiento y solicitar la publicación del mismo</t>
  </si>
  <si>
    <r>
      <rPr>
        <b/>
        <sz val="12"/>
        <rFont val="Arial"/>
        <family val="2"/>
      </rPr>
      <t>DGI</t>
    </r>
    <r>
      <rPr>
        <sz val="12"/>
        <rFont val="Arial"/>
        <family val="2"/>
      </rPr>
      <t xml:space="preserve">
NC- Subproceso Recaudo - Devoluciones
Dirección de Gestión de Ingresos
Subdirección de Gestión de Recaudo y Cobranzas
Coordinación de Administración de Aplicativos de Recaudo y Cobranzas
Coordinación de Gestión de Cobranzas
NC- Subproceso Innovación y Tecnología
Dirección de Gestión de Innovación y Tecnología
Subdirección de Innovación y Proyectos
Subdirección de Soluciones y Desarrollo
Subdirección de Infraestructura Tecnológica y de Operaciones
Subdirección de Procesamiento de Datos</t>
    </r>
  </si>
  <si>
    <t>Publicar la nueva versión del procedimiento en el Sistema de Gestión de Calidad</t>
  </si>
  <si>
    <t xml:space="preserve">Correo informando la publicación </t>
  </si>
  <si>
    <t>Socializar el procedimiento a las dependencias de cobranzas a nivel nacional</t>
  </si>
  <si>
    <t>Correo electrónico socializando el procedimiento</t>
  </si>
  <si>
    <r>
      <rPr>
        <b/>
        <sz val="12"/>
        <rFont val="Arial"/>
        <family val="2"/>
      </rPr>
      <t>DGI</t>
    </r>
    <r>
      <rPr>
        <sz val="12"/>
        <rFont val="Arial"/>
        <family val="2"/>
      </rPr>
      <t xml:space="preserve">
NC- Subproceso Innovación y Tecnología
Dirección de Gestión de Innovación y Tecnología
Subdirección de Innovación y Proyectos
Subdirección de Soluciones y Desarrollo
Subdirección de Infraestructura Tecnológica y de Operaciones
Subdirección de Procesamiento de Datos
NC- Subproceso Recaudo - Devoluciones
Dirección de Gestión de Impuestos
Subdirección de Recaudo
Coordinación de Administración de Aplicativos de Impuestos
NC-Subproceso Administracion de Cartera 
Dirección de Gestión de Impuestos 
Subdireccion de Cobranzas y Control Extensivo 
Coordinación de Cobranzas</t>
    </r>
  </si>
  <si>
    <t>2. Crear un formato que permita realizar seguimiento mensual al cumplimiento del PR-CA-272, en especial lo descrito en la actividad 34 y ajustar la actividad dentro del procedimiento con el fin de impartir los lineamientos del caso.</t>
  </si>
  <si>
    <t>Diseñar formato y establecer las actualizaciones al procedimiento y solicitar la publicación del mismo</t>
  </si>
  <si>
    <t>Formato y procedimiento actualizado</t>
  </si>
  <si>
    <t>Publicar el formato y la nueva versión del procedimiento en el Sistema de Gestión de Calidad</t>
  </si>
  <si>
    <t>Socializar el formato y la nueva versión del procedimiento a las dependencias de cobranzas a nivel nacional</t>
  </si>
  <si>
    <t>Correo electrónico socializando el formato</t>
  </si>
  <si>
    <t>3. Realizar control y seguimiento al cumplimiento del término establecido en la actividad 48 del procedimiento PR-CA-272 Facilidades de Pago.</t>
  </si>
  <si>
    <t>Verificar semestralmente el cumplimiento del término establecido en la actividad 32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t>
  </si>
  <si>
    <t>Documento de resultado</t>
  </si>
  <si>
    <t>Verificar semestralmente el cumplimiento del término establecido en la actividad 32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t>
  </si>
  <si>
    <t>Verificar trimestralmente el cumplimiento del término establecido en la actividad 32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t>
  </si>
  <si>
    <t>4. Realizar control y seguimiento al cumplimiento de lo establecido en la actividad 58 del procedimiento PR-CA-272 Facilidades de Pago.</t>
  </si>
  <si>
    <t>Verificar semestralmente el cumplimiento de lo establecido en la actividad 39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t>
  </si>
  <si>
    <t>Verificar semestralmente el cumplimiento de lo establecido en la actividad 39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t>
  </si>
  <si>
    <t>Verificar trimestralmente el cumplimiento de lo establecido en la actividad 39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t>
  </si>
  <si>
    <t>5. Realizar control y seguimiento al cumplimiento del término establecido en la actividad 65 del procedimiento PR-CA-272 Facilidades de Pago.</t>
  </si>
  <si>
    <t>Verificar semestralmente el cumplimiento del término establecido en la actividad 46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t>
  </si>
  <si>
    <t>Verificar semestralmente el cumplimiento del término establecido en la actividad 46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t>
  </si>
  <si>
    <t>Verificar trimestralmente el cumplimiento del término establecido en la actividad 46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t>
  </si>
  <si>
    <t>6. Crear plantilla de la Resolución que declara sin vigencia una facilidad de pago con el fin de que este contenga lo establecido en la actividad 58 del procedimiento PR-CA-0272 Facilidades de Pago</t>
  </si>
  <si>
    <t>Diseñar la plantilla del acto administrativo</t>
  </si>
  <si>
    <t>Plantilla</t>
  </si>
  <si>
    <t>Publicar la plantilla en el Sistema de Gestión de Calidad</t>
  </si>
  <si>
    <t>Correo informando la publicación</t>
  </si>
  <si>
    <t>Socializar la plantilla a las dependencias de cobranzas a nivel nacional</t>
  </si>
  <si>
    <t>Correo electrónico socializando la plantilla</t>
  </si>
  <si>
    <t>7. Modificar el Procedimiento PR-CA-0270 Cobro Coactivo – Mandamiento de pago, para Incluir en la actividad 5 el termino para proferir el Mandamiento de pago</t>
  </si>
  <si>
    <t>INSP. 1707022420 
H 1,2,3,4,5</t>
  </si>
  <si>
    <t>ID del hallazgo I. Ineficacia de la medida cautelar por inactividad procesal injustificada que conlleva a la prescripción de obligaciones fiscales disminuyendo el recaudo por valor de $ 1.337.851.514 y obligación a punto de prescribir por valor de $83.709.000.</t>
  </si>
  <si>
    <t>ID del Riesgo de Corrupción :  RFC 1. RFC 005 Pérdida de oportunidad y efectividad para ejercer la acción de cobro de los aportantes, contribuyentes u operadores por direccionamiento de las actuaciones administrativas para favorecer a un tercero.</t>
  </si>
  <si>
    <t xml:space="preserve">1. Administrar y gestionar la cartera conforme lo establece el Modelo a traves de la cartilla CT-CA-086, con base en la segmentación y priorización informada en el inventario publicado
</t>
  </si>
  <si>
    <t>Repartir los expedientes de cobro conforme lo establecido en la Cartilla CT-CA-086 Vs 2 y realizar control y seguimiento a la ejecución del Proceso de Administración de Cartera, en cuanto al cumplimiento de los términos establecidos, verificando mensualmente su cumplimiento en una muestra de 20 expedientes enviando informe del resultado al buzón coordinacioncobranzas@dian.gov.co</t>
  </si>
  <si>
    <t>Informe de resultado de la verificación</t>
  </si>
  <si>
    <t>ID del hallazgo II. fallas en la aplicación de los procedimientos y en los controles de gestión documental, unido a que el Sistema Informático SIPAC está siendo subutilizado.</t>
  </si>
  <si>
    <t xml:space="preserve">2. Se revisarán los riesgos establecidos en la matriz del proceso de administración de cartera, valorando la efectividad de los controles implementados para mitigar su materialización.
</t>
  </si>
  <si>
    <t>Desarrollar mesa de trabajo con los expertos en los procedimientos del proceso de administración de cartera y la Coordinación de Administración y Perfilamiento de Riesgos</t>
  </si>
  <si>
    <t>FT 1674 Control Registro de Asistencia Reuniones, en donde se indique lo acordado en la mesa de trabajo con los expertos en los procedimientos del proceso de administración de cartera</t>
  </si>
  <si>
    <t>ID del hallazgo III. Levantamiento de medidas cautelares sin el cumplimiento de lo estipulado por los procedimientos PR-CA-0271 Cobro coactivo – Ejecución de Bienes del Deudor Versión 1 del 6/8/2014 y PR-CA-0345 Levantamiento de Medidas Cautelares Versión 1 del 28/6/2018, según su vigencia.</t>
  </si>
  <si>
    <t xml:space="preserve">3. Realizar control de legalidad durante la ejecución de todo el proceso por parte del Funcionario responsable del expediente.
</t>
  </si>
  <si>
    <t>Verificar trimestralmente el control de legalidad de las actuaciones procesales, evaluando la gestión en una muestra representativa de expedientes con bienes embargados para rematar y enviar informe del resultado al buzón coordinacioncobranzas@dian.gov.co</t>
  </si>
  <si>
    <t>ID del hallazgo IV. Desactualización y falta de implementación de los procedimientos relacionados con el proceso de Administración de Cartera evidenciado en los procedimientos PR-CA-0270 Cobro Coactivo – Mandamiento de Pago, PR-CA-0326 Investigación de Bienes, PR-CA-0327 Decretar Medida Cautelares, PR-CA-0345 Levantamiento de Medidas Cautelares.</t>
  </si>
  <si>
    <t xml:space="preserve">4. Dar cumplimiento a lo establecido en el Procedimiento de Investigación de bienes, en especial lo descrito en las actividades 2 Investigar bienes en bases de datos y 4 Consultar bases de datos
</t>
  </si>
  <si>
    <t>Verificar trimestralmente el cumplimiento de las actividades señaladas en una muetra representativa de expedientes y enviar informe del resultado al buzón coordinacioncobranzas@dian.gov.co</t>
  </si>
  <si>
    <t xml:space="preserve">5. Dar cumplimiento a lo establecido en el procedimiento Decretar medidas cautelares PR-CA-0327, en especial lo descrito en la actividad 9 Proferir la resolución y comunicado de embargo
</t>
  </si>
  <si>
    <t>Verificar trimestralmente el cumplimiento de la actividad señalada en una muetra representativa de expedientes y enviar informe del resultado al buzón coordinacioncobranzas@dian.gov.co</t>
  </si>
  <si>
    <t>ID del hallazgo V. Falta de trazabilidad del cumplimiento de lo relacionado con la Notificación de los actos administrativos y en especial el Mandamiento de pago como lo establece el Estatuto Tributario en su Artículo 826.</t>
  </si>
  <si>
    <t>6. Aplicar lo establecido en el procedimiento PR-FI-0163 "Organización de Documentos en Dependencias de la UAE DIAN" Actividad 16. Organizar la carpeta o expediente a su cargo y en el IN-FI-0132 "Organización de unidades documentales en dependencias de la UAE DIAN". Adicionalmente dar aplicación a los requisitos del numeral 7.1 "Entradas - Acto administrativo con formato" y demás conceptos y actividades afines a este subproceso con respecto al PR-FI-0159.</t>
  </si>
  <si>
    <t>Verificar trimestralmente en una muestra representativa de expedientes el cumplimiento del PR-FI-0163 "Organización de Documentos en Dependencias de la UAE DIAN", el IN-FI-0132 "Organización de unidades documentales en dependencias de la UAE DIAN" y del numeral 7.1 "Entradas - Acto administrativo con formato" y demás conceptos y actividades afines a este subproceso con respecto al PR-FI-0159, enviando informe del resultado al buzón coordinacioncobranzas@dian.gov.co</t>
  </si>
  <si>
    <t>Unidad documental / Expediente</t>
  </si>
  <si>
    <r>
      <t>7. Ejecutar la actividad 3 del PR-CA-0345 Levantamiento de medidas cautelares, la cual establece que se debe "</t>
    </r>
    <r>
      <rPr>
        <i/>
        <sz val="12"/>
        <rFont val="Arial"/>
        <family val="2"/>
      </rPr>
      <t>Informar a otras direcciones seccionales el levantamiento de la medida cautelar. Cuando la causal del levantamiento de la medida cautelar es por extinción de la obligación, informar por correo electrónico a los Jefes de Cobro de otras Direcciones Seccionales sobre la existencia del bien embargado a favor de la UAE DIAN y su
inminente desembargo. Esperar por lo menos durante 5 días la solicitud de embargo de remanentes, de ser el caso"</t>
    </r>
  </si>
  <si>
    <t>Verificar trimestralmente el cumplimiento de la actividad 3 del PR-CA-0345 Levantamiento de medidas cautelares en una muestra representativa de expedientes terminados y enviar informe del resultado al buzón coordinacioncobranzas@dian.gov.co</t>
  </si>
  <si>
    <t>Correo
electrónico con la
Información del
levantamiento de
la medida
cautelar</t>
  </si>
  <si>
    <t>8. Realizar verificaciones con el fin de garantizar la correcta notificación de actos administrativos de acuerdo con lo reglamentado en el E.T.</t>
  </si>
  <si>
    <t>Reportar trimestralmente al GIT de Documentación o quien haga sus veces los casos de actos administrativos devueltos por correo por deficiencia en el trámite de notificación realizado por la Empresa 4/72.</t>
  </si>
  <si>
    <t>Informe expedido por el area de Cobranzas</t>
  </si>
  <si>
    <t>INSP. 1707022419
H 1,2,3,4</t>
  </si>
  <si>
    <t>ID del hallazgo I- Inactividad procesal injustificada durante el proceso de cobro, que conlleva a la prescripción de obligaciones en expedientes que contaban con medida cautelar, sin que se hubiera realizado al menos una diligencia de remate disminuyendo el recaudo en $645.045.450.</t>
  </si>
  <si>
    <t xml:space="preserve">1. Administrar y gestionar la cartera conforme lo establece el Modelo a traves de la cartilla CT-CA-086, con base en la segmentación y priorización informada en el inventario publicado
</t>
  </si>
  <si>
    <t>“Repartir los expedientes de cobro conforme lo establecido en la Cartilla CT-CA-086 Vs 2 y realizar control y seguimiento a la ejecución del Proceso de Administración de Cartera, en cuanto al cumplimiento de los términos establecidos, verificando mensualmente su cumplimiento en una muestra de 20 expedientes del inventario de bienes embargados FT-CA-5255, de acuerdo con los criterios de priorización de cartera y que cuando no haya sido posible el reparto para desarrollar los procedimientos de Secuestro, Avalúo y Remate, según corresponda a la actuación que deba surtirse de acuerdo con la línea procesal, cuando haya trascurrido un término no mayor a seis (6) meses desde la última actuación, se reparta para su debida gestión y cumplimiento de los términos legales y procedimentales, enviando informe del resultado al buzón coordinacioncobranzas@dian.gov.co”</t>
  </si>
  <si>
    <r>
      <rPr>
        <b/>
        <sz val="12"/>
        <rFont val="Arial"/>
        <family val="2"/>
      </rPr>
      <t>DGI</t>
    </r>
    <r>
      <rPr>
        <sz val="12"/>
        <rFont val="Arial"/>
        <family val="2"/>
      </rPr>
      <t xml:space="preserve">
NC - Subproceso Administración de Cartera 
Dirección Operativa de Grandes Contribuyentes 
Subdirección Operativa de Servicio,  Recaudo, Cobro y Devoluciones 
Coordinación de Recaudo y Cobro
DS - Subproceso Administraciòn de Cartera
Direcciones Seccionales
División de Recaudo y Cobranzas 
GIT Cobranzas de las DSIA de las 33 seccionales: Arauca, Armenia, Barrancabermeja, Barranquilla, Bogotá, Bucaramanga, Buenaventura, Cali, Cartagena, Cúcuta, Florencia, Girardot,  Ibagué, Leticia, Manizales, Medellín, Montería, Neiva, Palmira, Pasto, Pereira, Popayán, Quibdó, Riohacha, San Andrés, Santa Marta, Sincelejo, Sogamoso, Tuluá, Tunja, Valledupar, Villavicencio y Yopal
ACTUALIZADO
30112021</t>
    </r>
  </si>
  <si>
    <t>ID del hallazgo II. Fallas en la designación y falta de seguimiento de Auxiliares de la Justicia, por parte de las Direcciones Seccionales de Cali, Barranquilla y Medellín, en contravía con lo establecido en el artículo 48 y subsiguientes del Código General del Proceso y el Artículo 843-1 del Estatuto Tributario.</t>
  </si>
  <si>
    <t xml:space="preserve">2. Aplicar el Procedimiento PR-CA- 0418 de Designación, relevo y exclusión de auxiliares de la justicia en especial lo descrito en las actividad 1 Para la designación, seleccionar al Auxiliar de la listas de Auxiliares de la Justicia adoptada por la UAE DIAN mediante el mecanismo establecido en el Código General de
Proceso, y actividad 22 del mismo procedimiento manteniendo actualizada la lista de auxiliares en el aplicativo SIPAC.
</t>
  </si>
  <si>
    <t>Verificar Cuatrimestralmente mediante el FT-CA-5255 Inventario de Bienes embargados, la designación de los Auxiliares de la Justicia para los bienes secuestrados durante el periodo, donde se debe etablecer si los auxiliares estan siendo designados  de la lista conformada por el Consejo Superior de la Judicatura y que se este rotando la designación de los mismos, mediante la verificación  del 100% de actas de diligencia de secuestro de bienes efectuadas durante el periodo</t>
  </si>
  <si>
    <t>ID del hallazgo III. Fallas en el seguimiento y control en la ejecución de las actividades relacionadas con el Remate de Bienes por parte de las Direcciones Seccionales de Cali, Medellín y Barranquilla, incumpliendo lo establecido en el procedimiento PR-CA-0271 “Cobro coactivo – ejecución de bienes del deudor” y el PR-CA- 0270 “Mandamiento de pago” y el de “Remate de Bienes” PR-CA-0391.</t>
  </si>
  <si>
    <t xml:space="preserve">3. Aplicar el control denominado "Seguimiento mensual a los Secuestres" definido en la Matriz de Riesgos versión 2 del Procedimiento de administración de Cartera y la actividad 7 del PR-CA-0419 Seguimiento a la Gestión y Aprobación de Cuentas del Secuestre                                                                                                                                                                                                                                                                                                                                      </t>
  </si>
  <si>
    <t>Verificar cuatrimestralmente que se este diligenciado el formato FT-CA-2426 "Evaluación a los auxiliares de la justicia"mediante la verificación  del 10%, de los bienes secuestrados y que se haya efectuado la inspección ocular a estos mismos bienes, inspección que debe efectuarse por parte del auxiliar y en compañía del funcionario a cargo del expediente, para cada informe la muestra a seleccionar debe contener nuevos expedientes con el fin de rotar la totalidad del inventario de bienes los cuales hayan sido entregados en administración.</t>
  </si>
  <si>
    <t>ID del hallazgo IV. Falta de gestión en el seguimiento y control de los documentos que hacen parte de un expediente, que garanticen la fiabilidad de la información. Incumplimiento de la condición requerida en el inicio de los procedimientos que hacen parte de la acción de cobro “Los folios y consecutivos del expediente físico deben coincidir exactamente con los folios y consecutivos del expediente de SIPAC.</t>
  </si>
  <si>
    <t>INSP. 1707022423
H 1,2,3</t>
  </si>
  <si>
    <t xml:space="preserve">ID del hallazgo I. Facilidades de pago aprobadas por valor de $2.531.717.000 con tercero garante, tipo de bien inmueble, otorgadas con debilidades en los soportes suministrados a la DSIB en cumplimiento de los requisitos mínimos definidos.      </t>
  </si>
  <si>
    <t>ID del Riesgo de Corrupción :  RFC Expedir y/o modificar facilidades de pago con garantía sustentada en documentos adulterados y/o falsificados para favorecer a terceros.</t>
  </si>
  <si>
    <t xml:space="preserve">1. Modificar la actividad 9 del PR-CA-0272  
</t>
  </si>
  <si>
    <t xml:space="preserve">Incluir el siguiente texto en la actividad No. 9  " cada seccional deberá implementar los controles que permitan comprobar la autenticidad de los documentos aportados para el otorgamiento de la facilidad , para lo cual se deberá hacer uso de las  bases de información  gratuitas y publicas tales como;   información notarial, catastral, registro de naves y aeronaves entre otras,  dejando el correspondiente registro de la verificación realizada en el formato FT-CA-1994 " Papeles de trabajo de administración de cartera"                                                                 </t>
  </si>
  <si>
    <t>Modificación del   PR-CA-0272</t>
  </si>
  <si>
    <r>
      <rPr>
        <b/>
        <sz val="12"/>
        <rFont val="Arial"/>
        <family val="2"/>
      </rPr>
      <t>DGI</t>
    </r>
    <r>
      <rPr>
        <sz val="12"/>
        <rFont val="Arial"/>
        <family val="2"/>
      </rPr>
      <t xml:space="preserve">
NC - Subproceso Administracion de Cartera 
NC - Subproceso  Recaudo - Devoluciones
Direccion de Gestion de Impuestos
Subdireccion de Recaudo
Subdireccion de Cobranzas y Control Extensivo  
Coordinacion de Administracion de aplicativos de Impuestos
Coordinacion de Cobranzas
ACTUALIZADO
30112021</t>
    </r>
  </si>
  <si>
    <t xml:space="preserve">ID del hallazgo II. Se aprobaron facilidades de pago por valor de $2.098.772.914 con el mismo número de acto administrativo. </t>
  </si>
  <si>
    <t xml:space="preserve">2. Adicionar la actividad 26 del PR-CA-0272 .                                                      </t>
  </si>
  <si>
    <t xml:space="preserve">Incluir el siguiente texto en la actividad No. 26  "previa la  revisión de las pruebas evidenciadas en el formato FT-CA-1994  "Papeles de trabajo de administración de cartera", diligenciado en la actividad No.9 con la información de comprobación de autenticidad de los documentos.                             </t>
  </si>
  <si>
    <t xml:space="preserve">ID del hallazgo III. Debilidades en la calidad y poblamiento de la información relacionada con facilidades de pago (bases de gestión y reportes).  </t>
  </si>
  <si>
    <t xml:space="preserve">3. Adicionar al Numeral 3.2 del lPR-CA-0272 .                                                      </t>
  </si>
  <si>
    <t>Incluir en el No 3.2 " Control a las facilidades de pago" el siguiente texto " * Con el fin de verificar que se haya incluido  la totalidad de la información con la calidad requerida en el formato FT-CA-2616 "Control facilidades de pago", el jefe de facilidades de pago o quien haga sus veces deberá realizar mensualmente cruces de información entre el reparto realizado a los funcionarios, la información registrada en dicho formato y las actuaciones realizadas durante el período.</t>
  </si>
  <si>
    <t xml:space="preserve">4. Adicionar al Numeral 3.2 del lPR-CA-0272 .                                                      </t>
  </si>
  <si>
    <t xml:space="preserve">Incluir en el numeral 4.1.2.5."Embargo de bienes sujetos a registro" del Instructivo IN-CA-0070 " Garantías y otras actuaciones" el siguiente texto: "Cuando la garantía ofrecida sea un bien inmueble, en atención a que la misma debe prestar suficiente respaldo para el pago de las obligaciones y estar libre de limitaciones,  se deberá realizar una revisión de la información de identificación de las garantías incluida en el formato FT-CA-2616 "Control facilidades de pago", con el fin de identificar que el bien ofrecido en garantía  no haya sido aceptado como respaldo de otra facilidad de pago en la misma Seccional y que en caso de haberlo  sido, cumpla los requisitos de idoneidad para ser aceptada. Para la verificación a nivel nacional se deberá enviar correo electrónico al área competente para que en cada una se revise dicha información y se remita la información incluida en el formato  FT-CA-2616 "Control facilidades de pago" sobre el bien consultado, cuando corresponda. </t>
  </si>
  <si>
    <t>INSP.1707022409 
H 1, 2,3,4,5,6,7,8</t>
  </si>
  <si>
    <t>RG1
RFC1
RFC2</t>
  </si>
  <si>
    <t>ID del hallazgo I. La Dirección Seccional de Impuestos y Aduanas de Arauca no está ejerciendo algunos de los controles definidos por la DIAN para el trámite de solicitudes de devoluciones y/o compensaciones.</t>
  </si>
  <si>
    <t>ID del Riesgo de Corrupción :  RFC 1. - Conceder devoluciones sin el lleno de los requisitos, de manera intencional
ID del Riesgo de Corrupción :  RFC 2. - Acción u omisión para adelantar, retardar o manipular la información previa y la contenida en un acto administrativo de devolución para favorecimiento propio o de terceros.</t>
  </si>
  <si>
    <t>Validación responsabilidades del agente retenedor</t>
  </si>
  <si>
    <t>Elaborar especificación funcional de ajuste a la marca 10432</t>
  </si>
  <si>
    <t>Documento especificación funcional</t>
  </si>
  <si>
    <r>
      <rPr>
        <b/>
        <sz val="12"/>
        <rFont val="Arial"/>
        <family val="2"/>
      </rPr>
      <t>DGI</t>
    </r>
    <r>
      <rPr>
        <sz val="12"/>
        <rFont val="Arial"/>
        <family val="2"/>
      </rPr>
      <t xml:space="preserve">
NC - Subproceso Recaudo - Devoluciones
Direccion de Gestion de Impuestos 
Subdirección de Devoluciones
ACTUALIZADO
30112021</t>
    </r>
  </si>
  <si>
    <t>Ajuste tecnológico y puesta en producción de la marca 10432</t>
  </si>
  <si>
    <t>Validación marca 10432 ajustada y puesta en producción</t>
  </si>
  <si>
    <r>
      <rPr>
        <b/>
        <sz val="12"/>
        <rFont val="Arial"/>
        <family val="2"/>
      </rPr>
      <t>DGI</t>
    </r>
    <r>
      <rPr>
        <sz val="12"/>
        <rFont val="Arial"/>
        <family val="2"/>
      </rPr>
      <t xml:space="preserve">
NC - Subproceso Recaudo - Devoluciones
Direccion de Gestion de Impuestos
Subdirección de Devoluciones
NC - Subproceso de Innovación y Tecnología
Direccción de Gestión de Innovacion y Tecnologia
Subdirección de Soluciones y Desarrollo
ACTUALIZADO
30112021
</t>
    </r>
  </si>
  <si>
    <t xml:space="preserve">Actualización y publicación cartilla guía de sustanciación para incluir el manejo que debe aplicarse, así: i) cuando se detecten retenciones practicadas sin declaración ni pago por parte del agente retenedor, los responsables del Subproceso de Devoluciones en cada Dirección Seccional deben enviar informe trimestral de los casos detectados a la Coordinación de Devoluciones y Compensaciones  para que esta Coordinación consolide la información y la remita a la Coordinación de Control Extensivo de la Subdirección de Gestión de Recaudo y Cobranzas a efectos de que esta dependencia incluya los omisos en las campañas de omisos; ii) cuando se detecten retenciones inexistentes , llevar a Reunión de Evaluación y Control de Devoluciones a efectos de suspensión de términos para auditoría de fondo de la solicitud de devolución; en aplicación de los señalado en los artículos 857-1 y 859 del E.T. </t>
  </si>
  <si>
    <t>Ajustar cartilla guía de sustanciación de solicitudes de devolución y/o compensación, para el capítulo saldos a favor en renta y ventas.</t>
  </si>
  <si>
    <t xml:space="preserve">Cartilla guía de sustanciación actualizada, socializada y publicada con el manejo que debe aplicarse cuando se detecte retenciones practicadas sin declaración ni pago por parte del agente retenedor o retenciones inexistentes, en aplicación de los señalado en los artículos 857-1 y 859 del E.T. </t>
  </si>
  <si>
    <t xml:space="preserve">ID del hallazgo II. En las Direcciones Seccionales de Impuestos de Bogotá y Medellín, se encontraron 680 solicitudes de devolución de los años 2015 a 2017, con marcas no sustanciadas con ocasión del “plan de contingencia” y a pesar de ello no fueron reportadas para fiscalización, de estas se pudo determinar para 252, que tienen un valor efectivo en devoluciones por $68.691.368.000. </t>
  </si>
  <si>
    <t>Realización de auditorías de escritorio al 10% de los expedientes de solicitudes de devolución de saldos a favor en renta y ventas, resueltas durante la vigencia 1 de agosto de 2018 al 31 de julio de 2019 por la Dirección Seccional de Impuestos y Aduanas de Arauca, con alcance hasta el pago de las devoluciones y cierre de asuntos.</t>
  </si>
  <si>
    <t>Planear Auditorías de escritorio</t>
  </si>
  <si>
    <t>Documento Planeación Auditoría</t>
  </si>
  <si>
    <t>Ejecutar Plan de Auditorías de escritorio</t>
  </si>
  <si>
    <t>Papeles de trabajo y formato FT CI 1996 "Planes de Mejoramiento", debidamente diligenciados.</t>
  </si>
  <si>
    <t>Autocapacitación en procedimientos del Subproceso de Devoluciones y Compensaciones, teniendo en cuenta que este control está incluido en la Matriz de Riesgos del Subproceso de Devoluciones y Compensaciones</t>
  </si>
  <si>
    <t>Ejecutar Jornadas de Autocapacitación de cada uno de los siguientes procedimientos: PRE RE 0124, PR RE 0125, PR RE 0126,  PR RE 0127, PRE RE 0128, PR RE 0130, PR RE 0133</t>
  </si>
  <si>
    <t>Formato 1674 Control de Asistencia a Reuniones</t>
  </si>
  <si>
    <r>
      <rPr>
        <b/>
        <sz val="12"/>
        <rFont val="Arial"/>
        <family val="2"/>
      </rPr>
      <t>DGI</t>
    </r>
    <r>
      <rPr>
        <sz val="12"/>
        <rFont val="Arial"/>
        <family val="2"/>
      </rPr>
      <t xml:space="preserve">
DS - Subproceso Recaudo - Devoluciones  
División de Recaudo y Cobranzas
División de Recaudo
Direcciones Seccionales de Impuestos
Direcciones Seccionales de Impuestos y Aduanas
ACTUALIZADO
30112021</t>
    </r>
  </si>
  <si>
    <t xml:space="preserve">ID del hallazgo III. Solicitudes de devolución aprobadas y soportadas con retenciones practicadas por personas que no se encuentran en los sistemas informáticos electrónicos de la DIAN (RUT desconocidos no identificados).  </t>
  </si>
  <si>
    <t xml:space="preserve">Actualización de la matriz de riesgos del Subproceso de Devoluciones y Compensaciones, a fin de incluir las acciones de control, así: así: i) cuando se detecte retenciones practicadas sin declaración ni pago por parte del agente retenedor, notificar a Fiscalización a efectos de que esta dependencia profiera emplazamiento para declarar a estos terceros; ii) cuando se detecten retenciones inexistentes , llevar a Reunión de Evaluación y Control de Devoluciones a efectos de suspensión de términos para auditoría de fondo de la solicitud de devolución; en aplicación de los señalado en los artículos 857-1 y 859 del E.T. </t>
  </si>
  <si>
    <t>Modificar el control C5 en la matriz de riesgos del subproceso de devoluciones</t>
  </si>
  <si>
    <t>Matriz de Riesgos del Subprtoceso de Devoluciones publicada y ajustada</t>
  </si>
  <si>
    <t>Reforzar los programas de Fiscalización a fin de identificar las personas naturales y jurídicas que fungen como agentes de retención y no han cumplido con sus deberes formales ni sustanciales ante la Administración Tributaria.</t>
  </si>
  <si>
    <t>Elaborar listado de los agentes retenedores que le retienen a los solicitantes de devoluciones y no la declaren o no la paguen.</t>
  </si>
  <si>
    <t>Informe consolidado de omisos detectados en el subproceso de devoluciones ejecutado en las Direcciones Seccionales, enviado a la Coordinación de Control Extensivo</t>
  </si>
  <si>
    <t>Realizar campaña de control  dirigida a los contribuyentes de no declaran y/o no pagan a la DIAN las retenciones efe</t>
  </si>
  <si>
    <t>Documento campaña dirigida a los contribuyentes de no declaran y/o no pagan a la DIAN las retenciones efectuadas.</t>
  </si>
  <si>
    <r>
      <rPr>
        <b/>
        <sz val="12"/>
        <rFont val="Arial"/>
        <family val="2"/>
      </rPr>
      <t>DGI</t>
    </r>
    <r>
      <rPr>
        <sz val="12"/>
        <rFont val="Arial"/>
        <family val="2"/>
      </rPr>
      <t xml:space="preserve">
NC - Subproceso Administracion de Cartera
Direccion de Gestion de Impuestos
Subdireccion de Cobranzas y Control Extensivo
Coordinación Control Extensivo de Obligaciones
ACTUALIZADO
30112021</t>
    </r>
  </si>
  <si>
    <t>ID del hallazgo IV. Solicitudes de devolución tramitadas y soportadas por transacciones con personas naturales que no tienen la calidad de retenedores porque que no registran en el formulario 001- RUT la responsabilidad, calidad y atributo identificado con el código 07, que hace referencia a “Retención en la fuente a título de renta”. (No tienen la calidad de Agente de retención registrada o actualizada en el RUT).</t>
  </si>
  <si>
    <t xml:space="preserve">Remitir los insumos a  la Coordinación de Programas de Control y Facilitación de  la Subdirección de Gestión de Análisis Operacional- DGO,  los  resultados de la Campaña de Control, para el diseño del programa de control a agentes de retención, de acuerdo con el  PR-GM-0382 “CONTROL EXTENSIVO DE OBLIGACIONES”, que establece  que el resultado de las campañas deberá remitirse a la Subdirecciín de Gestión de Análisis Operacional.- Actividad 26, </t>
  </si>
  <si>
    <t xml:space="preserve">Documento con la información de los agentes de retención, que requieren control de fiscalización,  como insumo para el diseño de programa. 
</t>
  </si>
  <si>
    <t>Remitir los insumos a la Subdirección de Gestión de Fiscalización Tributaria con la aplicación previa de criterios de selección, para que la Subdirección de Gestión de Fiscalización tributaria pueda  “Proferir acto administrativo con los lineamientos para la ejecución de la acción de control a nivel nacional” ,con lo cual habría mayores posibilidades de gestión y  menos desgaste administrativo, que si se recibieran los insumos sin los filtros a que haya lugar y sin tener en cuenta la capacidad operativa de cada seccional.</t>
  </si>
  <si>
    <t xml:space="preserve"> Base de casos de seleccionados y Documento de Criterios de Selección
</t>
  </si>
  <si>
    <r>
      <rPr>
        <b/>
        <sz val="12"/>
        <rFont val="Arial"/>
        <family val="2"/>
      </rPr>
      <t>DGI</t>
    </r>
    <r>
      <rPr>
        <sz val="12"/>
        <rFont val="Arial"/>
        <family val="2"/>
      </rPr>
      <t xml:space="preserve">
NC - Subproceso Gestión de Riesgo y Programas 
Dirección de Gestión  Estratégica y de Analítica
Subdirección Análisis de Riesgo y Programas
Coordinación Programas y Campañas de Control
ACTUALIZADO
30112021</t>
    </r>
  </si>
  <si>
    <t>Proferirir acto administrativo con los lineamientos para la ejecución del programa control a nivel nacional</t>
  </si>
  <si>
    <t>Memorando con los lineamientos de auditoría para la ejecución del programa  de control.</t>
  </si>
  <si>
    <r>
      <rPr>
        <b/>
        <sz val="12"/>
        <rFont val="Arial"/>
        <family val="2"/>
      </rPr>
      <t>DGI</t>
    </r>
    <r>
      <rPr>
        <sz val="12"/>
        <rFont val="Arial"/>
        <family val="2"/>
      </rPr>
      <t xml:space="preserve">
NC - Subproceso Fiscalización y Liquidación
Dirección de Gestión de Fiscalización
Subdirección de Fiscalización Tributaria
Coordinación de Sistemas de Información y Procedimiento de Fiscalización 
ACTUALIZADO
30112021</t>
    </r>
  </si>
  <si>
    <t>Aplicación de  los procedimientos definidos orientados a ejercer de manera eficiente el recaudo de personas naturales y jurídicas que practican retenciones en la fuente los cuales no declaran, ni pagan a la DIAN</t>
  </si>
  <si>
    <t>La Coordinación de Devoluciones y Compensaciones enviará a la Coordinación de Control Extensivo en forma trimestral (primeros 5 días después de la culminación de cada trimestre del año) la realación consolidada de los casos detectados en las Direcciones Seccionales de retenciones practicadas sin declaración ni pago por parte del agente retenedor para que la Coordinación de Control Extensivo incluya estos omisos en las campañas de omisos</t>
  </si>
  <si>
    <r>
      <rPr>
        <b/>
        <sz val="12"/>
        <rFont val="Arial"/>
        <family val="2"/>
      </rPr>
      <t>DGI</t>
    </r>
    <r>
      <rPr>
        <sz val="12"/>
        <rFont val="Arial"/>
        <family val="2"/>
      </rPr>
      <t xml:space="preserve">
NC - Subproceso Recaudo - Devoluciones
Direccion de Gestion de Impuestos- Subdirección de Devoluciones
ACTUALIZADO
30112021</t>
    </r>
  </si>
  <si>
    <t>ID del hallazgo V. Solicitudes de devolución cuyos agentes de retención (personas naturales) no presentan la declaración de retención en la fuente ni pagan lo recaudado a la Administración Tributaria.</t>
  </si>
  <si>
    <t>Realización de campaña de actualización del RUT</t>
  </si>
  <si>
    <t>Invitar a los contribuyentes que han presentado declaraciones de retención en la fuente y no tienen dicha responsabilidad registrada en el RUT , a efectuar la actualización pertinente del RUT</t>
  </si>
  <si>
    <t>Listado de RUT Actualizados</t>
  </si>
  <si>
    <r>
      <rPr>
        <b/>
        <sz val="12"/>
        <rFont val="Arial"/>
        <family val="2"/>
      </rPr>
      <t>DGI</t>
    </r>
    <r>
      <rPr>
        <sz val="12"/>
        <rFont val="Arial"/>
        <family val="2"/>
      </rPr>
      <t xml:space="preserve">
NC - Subproceso Administración de Cartera
Direccion de Gestion de Impuestos
Subdireccion de Cobranzas y Control Extensivo
Coordinación Control Extensivo de Obligaciones
ACTUALIZADO
30112021</t>
    </r>
  </si>
  <si>
    <t>Elaboración acta de criterios de inclusión forzosa de solicitudes de devolución y/o compensación</t>
  </si>
  <si>
    <t>Elaboración y aprobación de acta de criterios de inclusión forzosa para solicitudes de devolución</t>
  </si>
  <si>
    <t>Acta de Criterios de Inclusión Forzosa</t>
  </si>
  <si>
    <r>
      <rPr>
        <b/>
        <sz val="12"/>
        <rFont val="Arial"/>
        <family val="2"/>
      </rPr>
      <t>DGI</t>
    </r>
    <r>
      <rPr>
        <sz val="12"/>
        <rFont val="Arial"/>
        <family val="2"/>
      </rPr>
      <t xml:space="preserve">
NC - Subproceso Recaudo - Devoluciones
Dirección de Gestión de Impuestos.                                                                        
Dirección Seccional de Impuestos y Aduanas de Arauca
División de Recaudo y Cobranzas.
ACTUALIZADO
30112021
</t>
    </r>
  </si>
  <si>
    <t>Realización de las reuniones de evaluación y control de devoluciones conforme lo señalado en los procedimientos  PRE RE 0124  y PR RE 0125</t>
  </si>
  <si>
    <t>Desarrollar reunión de evaluación y control de devoluciones</t>
  </si>
  <si>
    <t>Acta de Reunión de Evaluacióin y Control de Devoluciones</t>
  </si>
  <si>
    <t>La Dirección Seccional de Impuestos y Aduanas de Arauca debe realizar una campaña de mejoramiento del archivo físico de la seccional, en donde además de foliar cada hoja que pertenezca a los expedientes, se debe cambiar las carpetas y rotular cada una de ellas en orden cronológico y no dejar hojas sueltas, que no da seguridad al área al no poder soportar las consultas necesarias de auditoría y de gestión que se requieran.</t>
  </si>
  <si>
    <t>Conformar, organizar y conservar las unidades documentales conforme lo establecido en los procedimientos PR FI 0155 y PR FI 0163</t>
  </si>
  <si>
    <t>Archivo de Gestion debidamente organizado de acuerdo a las tablas de retención documental</t>
  </si>
  <si>
    <t>ID del hallazgo VI. Solicitudes de devolución efectivas soportadas por agentes de retención en la fuente omisos o ineficaces, sin que se haya iniciado acciones de fiscalización o notificado de oficio persuasivo penalizable contra ellos por valor de $414.959.895.</t>
  </si>
  <si>
    <t>La Dirección Seccional de Impuestos y Aduanas de Arauca debe iniciar las acciones correspondientes a fin de reparar el daño causado a la Nación con ocasión a las devoluciones concedidas sin sujeción a la Doctrina oficial de la DIAN respecto de los pagos en exceso en virtud de las leyes 1607 de 2012 y 1739 de 2014.</t>
  </si>
  <si>
    <t>Revisar la existencia de devoluciones concedidas durante los años 2015, 2016 y 2017, sin sujeción a la Doctrina oficial de la DIAN respecto de los pagos en exceso en virtud de las leyes 1607 de 2012 y 1739 de 2014.</t>
  </si>
  <si>
    <t>Informe e devoluciones concedidas durante los años 2015, 2016 y 2017, sin sujeción a la Doctrina oficial de la DIAN respecto de los pagos en exceso en virtud de las leyes 1607 de 2012 y 1739 de 2014. Del resultado del informe se tomarán las acciones pertinentes.</t>
  </si>
  <si>
    <t>La Dirección Seccional de Impuestos y Aduanas de Arauca debe conciliar y soportar a la Coordinación de Contabilidad del Nivel Central los movimientos del fondo rotatorio de devoluciones FRD con el ánimo de reactivar los pagos de devoluciones.</t>
  </si>
  <si>
    <t>Realizar mensualmente conciliación Libro Fondo Rotatorio Devoluciones Vs. Extracto Bancario</t>
  </si>
  <si>
    <t>Formato FT RE 1937</t>
  </si>
  <si>
    <t xml:space="preserve">Solicitar un servicio de consulta web, para que las seccionales puedan acceder al modelo de puntaje único MOPU </t>
  </si>
  <si>
    <t>Elaborar especificación funcional</t>
  </si>
  <si>
    <t>Documento de requerimientos de alto Nivel</t>
  </si>
  <si>
    <r>
      <rPr>
        <b/>
        <sz val="12"/>
        <rFont val="Arial"/>
        <family val="2"/>
      </rPr>
      <t>DGI</t>
    </r>
    <r>
      <rPr>
        <sz val="12"/>
        <rFont val="Arial"/>
        <family val="2"/>
      </rPr>
      <t xml:space="preserve">
NC - Subproceso Gestión de Riesgo y Programas
Dirección de Gestión  Estrategica y de Analitica
Subdirección Analisis de Riesgo y Programas
Coordinación Riesgos de Cumplimiento Tributario, Aduanero y Cambiario
NC - Subproceso de Innovación y Tecnología
Direccción de Gestión de Innovacion y Tecnologia
Subdirección de Soluciones y Desarrollo
ACTUALIZADO
30112021</t>
    </r>
  </si>
  <si>
    <t>Elaboración del Plan de trabajo</t>
  </si>
  <si>
    <t>Documento Plan de trabajo</t>
  </si>
  <si>
    <t>ID del hallazgo VII. Incumplimiento de las acciones definidas en el plan de mejoramiento para devoluciones suscrito por la Subdirección de Gestión de Recaudo y Cobranzas en la Dirección Seccional de Impuestos y Aduanas de Arauca.</t>
  </si>
  <si>
    <t xml:space="preserve">Realizar el desarrollo e implementación de la consulta web para el  modelo de puntaje único MOPU </t>
  </si>
  <si>
    <t>Desarrollo puesto en producción</t>
  </si>
  <si>
    <t>Por definir- de acuerdo con el Plan de trabajo organizado por las áreas</t>
  </si>
  <si>
    <t>Generar conexión en línea entre la bodega y el repositorio de datos del sistema de Gestión de Riesgos SGR y el software SPSS-Statistics para el cálculo de los indicadores de consistencia, comportamiento y directos”, el cual permitirá agilizar el procedimiento de solicitud de verificación de perfilamiento de riesgo manual, mediante un módulo que sea consultado con “usuario y contraseña” correspondiente en cada una de las seccionales, descongestionando de manera significativa el represamiento de solicitudes de consulta de perfilamiento de riesgo de NIT que generan las seccionales, además garantizaría información oportuna, confiable y vigente para los análisis de riesgos</t>
  </si>
  <si>
    <t>Realizar el desarrollo e implementación de la conexión en línea entre la bodega y el repositorio de datos del sistema de Gestión de Riesgos SGR y el software SPSS-Statistics</t>
  </si>
  <si>
    <t>Por determinar - de acuerdo con el Plan de trabajo organizado por las áreas</t>
  </si>
  <si>
    <t>ID del hallazgo VIII. En la Dirección Seccional de Impuesto y Aduanas de Arauca se están incumpliendo los términos establecidos por el artículo 855 y 860 del Estatuto Tributario, para la gestión y autorización de devoluciones.</t>
  </si>
  <si>
    <t>Realizar un análisis de la efectividad de los indicadores del MOPU (Modelo de puntaje único).</t>
  </si>
  <si>
    <t>Diseñar un formato para el reporte de la información insumo de la evaluación</t>
  </si>
  <si>
    <r>
      <rPr>
        <b/>
        <sz val="12"/>
        <rFont val="Arial"/>
        <family val="2"/>
      </rPr>
      <t>DGI</t>
    </r>
    <r>
      <rPr>
        <sz val="12"/>
        <rFont val="Arial"/>
        <family val="2"/>
      </rPr>
      <t xml:space="preserve">
NC - Subproceso Gestión de Riesgo y Programas
Dirección de Gestión  Estrategica y de Analitica
Subdirección Analisis de Riesgo y Programas
NC - Subproceso Fiscalización y Liquidación
Dirección de Gestión de Fiscalización
Subdirección de Fiscalización Tributaria
ACTUALIZADO
30112021</t>
    </r>
  </si>
  <si>
    <t>Diseñar indicador para el análisis de efectividad del MOPU</t>
  </si>
  <si>
    <t>Generar  reporte semestral de resultados de la medición y análisis.</t>
  </si>
  <si>
    <t>Dos reportes al año</t>
  </si>
  <si>
    <t>Revisión y actualización del procedimiento PR RE 0133 Pago de Devoluciones</t>
  </si>
  <si>
    <t>INSP.1707022412 
H 1, 2,3,4,5,6,7</t>
  </si>
  <si>
    <t>ID del Hallazgo I. Existen solicitudes de devolución efectivas que están siendo soportadas con agentes retenedores cuyo RUT registra estado “pendiente por actualizar” y por un valor de $33.598.500.</t>
  </si>
  <si>
    <t>ID del indicio de fraude y corrupción I. Se están incumpliendo los términos establecidos por los artículos 855 y 860 del Estatuto Tributario, para la gestión y autorización de devoluciones con perfil de riesgo Alto y muy Alto, correspondientes al año 2018, por demoras en su mayoría del área de recaudo, específicamente en el reparto de los expedientes, generando la devolución de $119.983.125.000 extemporáneamente y el riesgo de reclamación de intereses moratorios por los solicitantes por un valor de $2.678.945.075.
Acción u omisión para retardar o influenciar las actividades del procedimiento de devolución para favorecimiento propio o de terceros
ID del Riesgo de Corrupción :  RFC 2. Conceder devoluciones sin el lleno de los requisitos, de manera intencional.</t>
  </si>
  <si>
    <t>Actualización del RUT con la responsabilidad 7 y/o 15, según el caso, para los agentes de retención o autorretenedores que no tengan registrada dicha responsabilidad.</t>
  </si>
  <si>
    <t>Realizar campañas de actualización del RUT dirigidas a declarantes de retención en la fuente que no tengan  registrada la respectiva responsabilidad 7 y/o 15 en el RUT.</t>
  </si>
  <si>
    <t>Campañas</t>
  </si>
  <si>
    <t>Diseñar estrategia para actualizar de oficio la casilla 53 del RUT de las personas que declaren retenciones y no tengan la responsabilidad 7 (Retención en la fuente a título de renta) o 15 (Autorretenedor), de acuerdo con insumo recibido por el área competente, con inforrmación detallada de los contribuyentes y direcciones seccionales a cargo.</t>
  </si>
  <si>
    <t>Informe de implementación de la estrategia</t>
  </si>
  <si>
    <r>
      <rPr>
        <b/>
        <sz val="12"/>
        <rFont val="Arial"/>
        <family val="2"/>
      </rPr>
      <t>DGI</t>
    </r>
    <r>
      <rPr>
        <sz val="12"/>
        <rFont val="Arial"/>
        <family val="2"/>
      </rPr>
      <t xml:space="preserve">
NC - Subproceso Asistencia al Usuario
Dirección de Gestión de  Impuestos
Subdirección de Administración Registro Unico Tributario
ACTUALIZADO
30112021</t>
    </r>
  </si>
  <si>
    <t>ID del Hallazgo II. 1.686 solicitudes de devolución tramitadas y soportadas por transacciones con 4.998 personas naturales que no tienen la calidad de retenedores porque que no registran en el formulario 001- RUT la responsabilidad, calidad y atributo identificado con el código 07, que hace referencia a “Retención en la fuente a título de renta”, con un monto total retenido sin reporte de pago de $2.335.720.161.</t>
  </si>
  <si>
    <t>Actualización de la casilla 89 del RUT con estado 18  para las personas fallecidas,de acuerdo con información suministrada por la Registraduría Nacional del Estado Civil</t>
  </si>
  <si>
    <t>Actualizar el estado (Casilla 89 RUT) de las personas fallecidas con la información que envía la Registraduría Nacional del Estado Civil</t>
  </si>
  <si>
    <t xml:space="preserve">Actualizar la Cartilla Guía de Sustanciación CT-RE-0038 </t>
  </si>
  <si>
    <t>Cartilla Guía de sustanciación actualizada</t>
  </si>
  <si>
    <t xml:space="preserve">ID del Hallazgo III. Levantamiento de marcas de revisión de las solicitudes de devolución, por parte de los funcionarios de recaudo, justificado en temas administrativos sin su respectiva sustanciación y la aplicación de los controles subsiguientes del procedimiento tales como constituirse en insumo para programas de fiscalización en post devoluciones. </t>
  </si>
  <si>
    <t>Incluir una nueva validación que cruce con el RUT , específicamente casilla 89 del RUT del solicitante, los siguientes estados: 18-Sucesión ilíquida, 19-Sucesión líquida o 87-Persona natural fallecida reportada por Registraduría Nal.</t>
  </si>
  <si>
    <t>Requerimiento Funcional y puesta en producción de la validación</t>
  </si>
  <si>
    <t>Realización de controles a los términos de las solicitudes de devolución y/o compensación</t>
  </si>
  <si>
    <t>Controlar los términos de las solicitudes de devolución y/o compensación de acuerdo con la normatividad.</t>
  </si>
  <si>
    <t>Informe mensual de las solicitudes con los  días transcurridos de gestión (desde la radicación hasta la fecha del acto administrativo).</t>
  </si>
  <si>
    <r>
      <rPr>
        <b/>
        <sz val="12"/>
        <rFont val="Arial"/>
        <family val="2"/>
      </rPr>
      <t>DGI</t>
    </r>
    <r>
      <rPr>
        <sz val="12"/>
        <rFont val="Arial"/>
        <family val="2"/>
      </rPr>
      <t xml:space="preserve">
NC - Subproceso Recaudo - Devoluciones                                                                            
Dirección de Gestión de Impuestos
DS - Subproceso Recaudo - Devoluciones                                                                                                    
Direcciónes Seccionales de Impuestos y Aduanas
Dirección Seccional de Impuestos                                                                              
División de  Recaudo y Cobranzas
División de Recaudo
ACTUALIZADO
30112021</t>
    </r>
  </si>
  <si>
    <t xml:space="preserve">ID del Hallazgo IV. Agentes de retención omisos sin que se haya iniciado programas de fiscalización contra ellos. </t>
  </si>
  <si>
    <t>Efectuar auditorías de escritorio para verificar los términos de las solicitudes de devolución y/o compensación</t>
  </si>
  <si>
    <t>Auditorías de escritorio y planes de mejoramiento.</t>
  </si>
  <si>
    <t>Realización de programas a los contribuyentes que practiquen retenciones y no las declaren o no las paguen.</t>
  </si>
  <si>
    <t>ID del Hallazgo V. Personas naturales, contribuyentes (solicitantes de devoluciones y agentes de retención) que se encontraban fallecidas al momento de solicitar la devolución de un saldo a favor o de practicar las retenciones en la fuente que soportan devoluciones efectivas, sin la debida verificación y validación para corroborar que la persona que solicita el saldo se encuentre facultada por ley para solicitarlo.</t>
  </si>
  <si>
    <t>ID del Hallazgo VI. 1.775 proveedores que soportan solicitudes de devolución de IVA sin estar inscritos en el RUT y sin pertenecer al régimen de común.</t>
  </si>
  <si>
    <r>
      <rPr>
        <b/>
        <sz val="12"/>
        <rFont val="Arial"/>
        <family val="2"/>
      </rPr>
      <t>DGI</t>
    </r>
    <r>
      <rPr>
        <sz val="12"/>
        <rFont val="Arial"/>
        <family val="2"/>
      </rPr>
      <t xml:space="preserve">
NC - Subproceso Fiscalización y Liquidación
Dirección de Gestión de  Fiscalización
Subdirección de Fiscalización Tributaria
ACTUALIZADO
30112021</t>
    </r>
  </si>
  <si>
    <t xml:space="preserve">Diseñar un mecanismo de control de mayor cobertura para el trámite, sustanciación y fiscalización de solicitudes de devolución perfiladas por el sistema como de alto o muy alto riesgo. 
</t>
  </si>
  <si>
    <t xml:space="preserve">Realizar el análisis de la capacidad operativa de las Direcciones Seccionales, para atender las solicitudes de devolución y/o compensación, seleccionadas para auditoria de fiscalización </t>
  </si>
  <si>
    <t>Informe del ánalisis realizado, soportado con  evidencias, consolidando cada seccional</t>
  </si>
  <si>
    <t>Definir la capacidad operativa de cada una de las Direcciones Seccionales</t>
  </si>
  <si>
    <t>Documento que refleje el cupo para cada dirección Seccional</t>
  </si>
  <si>
    <t>Implementar herramienta de gestión, que controle la capacidad operativa en las Direcciones Seccionales</t>
  </si>
  <si>
    <t>Herramienta SI –DE CAPACIDAD OPERATIVA DE FISCALIZACIÓN", para el “SIE DE DEVOLUCIONES”</t>
  </si>
  <si>
    <t>INSP.1707022413 
H1  ID 1, 2,3 
OB 1,2</t>
  </si>
  <si>
    <t>RFC1
RFC2</t>
  </si>
  <si>
    <t xml:space="preserve">ID del Hallazgo I - Ineficacia de la normalización de saldos, contrario al objetivo del procedimiento PR-CA-0276 normalización de saldos de CCC y el PR-CA-0372 normalización de saldos para la obligación financiera. </t>
  </si>
  <si>
    <t>Exclusión de un contribuyente del proceso de control de administración de cartera
Inexactitud en el saldo de cuenta de los contribuyentes, generando la falta de disponibilidad e integridad de la información</t>
  </si>
  <si>
    <t xml:space="preserve">Con el fin de practicar las acciones de cobro de todos los expedientes que llegan trasladados de otras Direcciones Seccionales, se recomienda delegar a un único funcionario, para que se encargue de realizar la solicitud masiva y el seguimiento del cargue de las obligaciones tributarias al aplicativo de administración de cartera. </t>
  </si>
  <si>
    <t>Lineamiento para establecer controles en el manejo de expedientes.</t>
  </si>
  <si>
    <t>Documento de lineamientos</t>
  </si>
  <si>
    <t>Capacitaciones</t>
  </si>
  <si>
    <t>FR- Capacitación interna</t>
  </si>
  <si>
    <t xml:space="preserve">Realizar jornadas de concientización para los funcionarios de las Divisiones de Gestión de Recaudo y Cobranzas asociados al proceso de cobro coactivo a fin de que ejerzan los controles correspondientes a la notificación de los mandamientos de pago dentro del término de los 5 años, para evitar la prescripción de las obligaciones y el posible inicio de acciones disciplinarias por incumplimiento de las funciones asignadas. </t>
  </si>
  <si>
    <t>Realizar capacitación en el PR-CA-0270 Mandamiento de Pago Versión 3, en espedial lo indicado en la actividad 3. Proferir el Mandamiento de pago. Una vez recibido el expediente se debe proferir inmediatamente el mandamiento de pago, el cual ordena la cancelación de las obligaciones pendientes a cargo del deudor principal, solidario y/o subsidiario (según sea el caso)</t>
  </si>
  <si>
    <t>Hacer uso de la figura de remisibilidad, a fin de garantizar la eficiencia en el proceso de normalización que permita descongestionar la carga laboral del área de cobranzas.</t>
  </si>
  <si>
    <t>Comunicado a las Direcciones Seccionales para que se adelanten las remisibilidades a traves del SIE de Normalización de Saldos.</t>
  </si>
  <si>
    <t>Establecer lineamientos de cobro que eviten el desgaste administrativo que genera la elaboración de varios mandamientos de pago, sin gestión de cobro en cada uno de ellos.</t>
  </si>
  <si>
    <t>Repartir y gestionar los expedientes de cobro conforme lo establecido en la Cartilla CT-CA-086 Vs 2 y realizar control y seguimiento a la ejecución del Proceso de Administración de Cartera en cuanto al cumplimiento de los términos establecidos, reportando mensualmente al buzón coordinacioncobranzas@dian.gov.co la gestión en el formato FT-CA- 5219 Seguimiento a evacuación mensual de carga laboral.</t>
  </si>
  <si>
    <t xml:space="preserve"> FT-CA- 5219 Seguimiento a evacuación mensual de carga laboral</t>
  </si>
  <si>
    <t>Diseñar lineamientos frente a los expedientes que son trasladados por competencia territorial, que permitan determinar los pasos a seguir tanto de manera física como en los aplicativos, con el objetivo de que exista trazabilidad en la gestión de cobro y facilite el procedimiento que se debe seguir en la normalización de saldos, al contar con información contable en los aplicativos.</t>
  </si>
  <si>
    <t xml:space="preserve">Implementar una herramienta de control y seguimiento a todas las actuaciones administrativas de cobro coactivo la cual genere alertas a los funcionarios sustanciadores y a los jefes de cobranzas de la proximidad de la prescripción de una obligación.  </t>
  </si>
  <si>
    <t xml:space="preserve">Lineamiento para el manejo de la heramienta del aplicativo SIPAC, que permite el control de Obligaciones próximas a prescribir. </t>
  </si>
  <si>
    <t xml:space="preserve">Garantizar que los sistemas de información, herramienta ofimática o aplicación permitan de manera efectiva realizar seguimiento detallado de las obligaciones tributarias, donde se generen alertas tempranas de las fechas de vencimiento que permita a los funcionarios de la División de Gestión de Recaudo y Cobranzas actuar con oportunidad. </t>
  </si>
  <si>
    <t xml:space="preserve">Garantizar que el área de tecnología de solución efectiva a los PST relacionados con los aplicativos de cobro. </t>
  </si>
  <si>
    <t>Reuniones mensuales de seguimiento</t>
  </si>
  <si>
    <t>Diseñar un protocolo para la gestión de las obligaciones no prescritas y con saldo que se encuentran en obligación financiera que no caen a SIPAC y deben ser gestionadas para su cobro en SISCOBRA Candado.</t>
  </si>
  <si>
    <t>FR- Capacitación interna o Videoconferencia</t>
  </si>
  <si>
    <t xml:space="preserve">Generar una alerta en el sistema que indique cuando al reprocesar una obligación ya normalizada a saldo en cero incremente o disminuye su saldo. </t>
  </si>
  <si>
    <t>Plan de Trabajo-Cronograma</t>
  </si>
  <si>
    <t xml:space="preserve">Diseñar un control sobre las liquidaciones oficiales que garantice el cobro efectivo de las obligaciones contenidas en estos actos administrativos. </t>
  </si>
  <si>
    <t xml:space="preserve">Lineamiento para establecer el control del cobro de los actos administrativos. </t>
  </si>
  <si>
    <t xml:space="preserve">INSP.1707022414
H1, 2, 3
</t>
  </si>
  <si>
    <t xml:space="preserve">ID del Hallazgo I. Debilidades en el almacenamiento de la información de registros de eventos, log´s, y registro de información de tablas de auditoría de Obligación Financiera y SIPAC
</t>
  </si>
  <si>
    <t>Pérdida de integridad y trazabilidad en la implementación de software y procesamiento del código fuente SIE - Obligación Financiera</t>
  </si>
  <si>
    <t>Se recomienda al momento de realizar la adquisición o compra de un sistema de información, o el pago de un desarrollo in House, que uno de los aspectos fundamentales, sea la migración de la información completa y estructurada con la que se está trabajando en la actualidad, esto dado a que se observa en la DIAN, que existen dos (2) plataformas o mundos, como se describe coloquialmente, para referirse a los aplicativos que conforman las plataformas tecnológicas SIAT y los SIE MUISCA, lo que afecta la integridad y disponibilidad de la información que apoya los procesos misionales.</t>
  </si>
  <si>
    <t xml:space="preserve">Definir Estrategia de Digitalización del Proyecto .
</t>
  </si>
  <si>
    <r>
      <rPr>
        <b/>
        <sz val="12"/>
        <rFont val="Arial"/>
        <family val="2"/>
      </rPr>
      <t>DGI</t>
    </r>
    <r>
      <rPr>
        <sz val="12"/>
        <rFont val="Arial"/>
        <family val="2"/>
      </rPr>
      <t xml:space="preserve">
NC - Subproceso Innovación y Tecnología
Dirección de Gestión de Innovación y Tecnología
Subdirección de Innovación y Proyectos
ACTUALIZADO
30112021</t>
    </r>
  </si>
  <si>
    <t xml:space="preserve">Priorizar y detallar requermimientos funcionales necesarios para la solucion del Proyecto .
</t>
  </si>
  <si>
    <r>
      <rPr>
        <b/>
        <sz val="12"/>
        <rFont val="Arial"/>
        <family val="2"/>
      </rPr>
      <t>DGI</t>
    </r>
    <r>
      <rPr>
        <sz val="12"/>
        <rFont val="Arial"/>
        <family val="2"/>
      </rPr>
      <t xml:space="preserve">
NC - Subproceso de Recaudo y Devoluciones 
Subdirección de Recaudo
Coordinación de Administración de Aplicativos de Impuestos
NC - Subproceso Innovación y Tecnología
Subdirección de Innovación y Proyectos
Subdirección Soluciones y Desarrollo
Subdirección de Infraestructura Tecnológica y de Operaciones
Subdirección de Procesamiento de datos
ACTUALIZADO
30112021</t>
    </r>
  </si>
  <si>
    <t>Hacer efectivo y oportuno el desarrollo de alertas en el SIE de obligación Financiera, para determinar validaciones en cuanto al flujo de los documentos que ingresan al SIE y afectan la obligación.</t>
  </si>
  <si>
    <t>Elaborar la solicitud de servicio para la creación o ajuste de un Sistema de Información, conforme el PR-SI-0002 Gestión de solicitudes para la creación o ajuste de sistemas de información.</t>
  </si>
  <si>
    <r>
      <rPr>
        <b/>
        <sz val="12"/>
        <rFont val="Arial"/>
        <family val="2"/>
      </rPr>
      <t>DGI</t>
    </r>
    <r>
      <rPr>
        <sz val="12"/>
        <rFont val="Arial"/>
        <family val="2"/>
      </rPr>
      <t xml:space="preserve">
NC - Subproceso de Recaudo y Devoluciones 
Subdirección de Recaudo
Coordinación de Administración de Aplicativos de Impuestos
NC - Subproceso Innovación y Tecnología
Dirección de Gestión de Innovación y Tecnología
Subdirección de Soluciones y Desarrollo
ACTUALIZADO
30112021</t>
    </r>
  </si>
  <si>
    <t>Presentar y priorizar la solicitud de servicio para la creación o ajuste de un Sistema de Información ante el centro de despacho, conforme el PR-SI-0002 Gestión de solicitudes para la creación o ajuste de sistemas de  información.</t>
  </si>
  <si>
    <t>Realizar plan de trabajo para la solución de las situaciones encontradas en los documentos objeto del hallazgo, conforme a la solicitud presentada en centro de despacho</t>
  </si>
  <si>
    <t>ID del Hallazgo II. Desconocimiento de las líneas de código de rutinas que se utilizan para la ejecución del procesamiento de las Obligaciones Financieras, ya que de las 110 rutinas versión, únicamente se ha estudiado la lógica de las líneas de código de muy pocos componentes como son el generador de cuotas, contador cronológico y rutina por formato y versión</t>
  </si>
  <si>
    <t xml:space="preserve">Realizar reuniones trimestrales de seguimiento y cumplimiento del plan de trabajo </t>
  </si>
  <si>
    <t>Activación y/o actualización de tablas de auditoría para el registro de las transacciones que soportan las acciones más sensibles sobre las bases de datos (Insertar, actualizar y eliminar) del aplicativo SIPAC y el SIE Obligación financiera.</t>
  </si>
  <si>
    <r>
      <rPr>
        <b/>
        <sz val="12"/>
        <rFont val="Arial"/>
        <family val="2"/>
      </rPr>
      <t>DGI</t>
    </r>
    <r>
      <rPr>
        <sz val="12"/>
        <rFont val="Arial"/>
        <family val="2"/>
      </rPr>
      <t xml:space="preserve">
NC-Subproceso Administracion de Cartera
NC - Subproceso Recaudo - Devoluciones                                                   
NC- Subproceso Innovación y Tecnologia.   
Dirección de Gestión Innovación y Técnologia
Subdirección Innovación y Proyectos. 
ACTUALIZADO
30112021</t>
    </r>
  </si>
  <si>
    <r>
      <rPr>
        <b/>
        <sz val="12"/>
        <rFont val="Arial"/>
        <family val="2"/>
      </rPr>
      <t>DGI</t>
    </r>
    <r>
      <rPr>
        <sz val="12"/>
        <rFont val="Arial"/>
        <family val="2"/>
      </rPr>
      <t xml:space="preserve">
NC - Subproceso Administracion de Cartera
NC - Subproceso Recaudo - Devoluciones   
Direccion de Gestion de Impuestos
Coordinación de Administracion de Aplicativos de Impuestos
NC - Subproceso Innovación y Tecnologia.   
Dirección de Gestión Innovación y Técnologia
Subdirección de Innovación y Proyectos
Subdirección Soluciones y Desarrollo
Subdirección de Infraestructura Tecnológica y de Operaciones
Subdirección de Procesamiento de datos
ACTUALIZADO
30112021</t>
    </r>
  </si>
  <si>
    <t xml:space="preserve">La recomendación está orientada a revisar las validaciones y alertas que genera el SIE de Obligación Financiera en su lógica transaccional, para que señale o advierta al funcionario sustanciador frente a posibles inconsistencias en la información que se registra en los documentos fuente[1] (generados por el contribuyente), para que no se realicen trámites que terminan en este caso en un desgaste administrativo que se extiende en el tiempo y que generan una inversión de recursos innecesarios. </t>
  </si>
  <si>
    <t>ID del Hallazgo III. Documentos que presentan en las validaciones automáticas y las reglas de negocio predeterminadas en el sistema de Obligación Financiera, debilidades en los parámetros de configuración de los rutina y formatos versión.</t>
  </si>
  <si>
    <t>La recomendación está orientada, a revisar las validaciones de todos los documentos externos que directa o indirectamente afectan el saldo de las obligaciones en el SIE de Obligación Financiera, debido a que se encontraron obligaciones que son del año gravable 2012 y se encuentran en proceso de normalización por el tiempo de prescripción que como el estatuto tributario en su artículo 817 lo determina, pasados 5 años de la fecha de exigibilidad de la obligación, se deben descargar de contabilidad y del SIE de obligación, ya que el tiempo para su oportuno cobro se extinguió, se pueden revivir con saldos a favor en la obligación de un contribuyente que no tiene derecho al mismo.</t>
  </si>
  <si>
    <r>
      <rPr>
        <b/>
        <sz val="12"/>
        <rFont val="Arial"/>
        <family val="2"/>
      </rPr>
      <t>DGI</t>
    </r>
    <r>
      <rPr>
        <sz val="12"/>
        <rFont val="Arial"/>
        <family val="2"/>
      </rPr>
      <t xml:space="preserve">
NC - Subproceso de Recaudo y Devoluciones 
Dirección de Gestión de Impuestos
Subdirección de Recaudo
Coordinación de Administración de Aplicativos de Impuestos
NC - Subproceso Innovación y Tecnología
Dirección de Gestión de Innovación y Tecnología
Subdirección de Soluciones y Desarrollo
ACTUALIZADO
30112021</t>
    </r>
  </si>
  <si>
    <t>En el SIE de Obligación Financiera se debe dejar la validación para controlar el ingreso de los documentos de declaraciones que afecten el saldo de obligaciones ya cerradas (en ceros), lo anterior por cuanto en la actualidad esta validación no se encuentra habilitada según lo observado durante la inspección y lo manifestado por los ingenieros del grupo de desarrollo.</t>
  </si>
  <si>
    <t>INSP. 1707022430
H 1,2,3,4,5,6,7,8,9,10,11, 12</t>
  </si>
  <si>
    <t xml:space="preserve">ID del hallazgo I. Se evidenció que al contribuyente THE ELITE FLOWER SAS CI NIT 800.141.506, se le aprobaron devoluciones por valor de $3.048.231.000, las cuales reflejan deuda vencida en el aplicativo de Obligación Financiera y el reporte de la base de datos SIPAC suministrado por la DIAN, generando incertidumbre sobre la compensación efectiva de sus obligaciones.    </t>
  </si>
  <si>
    <t>“Devoluciones y/o compensaciones efectuadas a través del procedimiento abreviado – Decreto 535 de 2020, sin el cumplimiento de los requisitos normativos”
RFC 1.  Excluir un contribuyente de un procedimiento de control    
RFC 2.  Decisión final de un proceso de control basada en hechos falsos o información adulterada</t>
  </si>
  <si>
    <t xml:space="preserve">1. Acción No. 1. Implementar un mecanismo de control para armonizar la información de los sistemas Obligación Financiera/SIPAC de las obligaciones que han sido detectadas como inconsistentes y reportadas por las Direcciones Seccionales en aplicación del Memorando 000033 del 2015.
</t>
  </si>
  <si>
    <t xml:space="preserve">Tarea Acción No. 1. Implementar un mecanismo de control para armonizar la información de los sistemas Obligación Financiera/SIPAC de las obligaciones que han sido detectadas como inconsistentes y reportadas por las Direcciones Seccionales en aplicación del Memorando 000033 del 2015.
</t>
  </si>
  <si>
    <t>Formato Excel FT-CA- 2316 “Solicitud de Marcación y Desmarcación de Obligaciones en SIPAC”</t>
  </si>
  <si>
    <r>
      <rPr>
        <b/>
        <sz val="12"/>
        <rFont val="Arial"/>
        <family val="2"/>
      </rPr>
      <t>DGI</t>
    </r>
    <r>
      <rPr>
        <sz val="12"/>
        <rFont val="Arial"/>
        <family val="2"/>
      </rPr>
      <t xml:space="preserve">
NC - Subproceso de Recaudo - Devoluciones                                                               
Dirección ed Gestión de Impuestos 
Subdirección de Recaudo
Coordinación de Administración de Aplicativos de Impuestos
ACTUALIZADO
30112021
</t>
    </r>
  </si>
  <si>
    <t>2. Acción No.2. Reiterar a las Direcciones Seccionales la aplicación de los lineamientos impartiddos en el Memorando 000033 del 2015.</t>
  </si>
  <si>
    <t>Tarea Acción No.2. Comunicación escrita dirigida a las Direcciones Seccionales reiterando a las Direcciones Seccionales la aplicación de los lineamientos impartiddos en el Memorando 000033 del 2015.</t>
  </si>
  <si>
    <t>Uno (1) Comunicado a las Direcciones Seccionales</t>
  </si>
  <si>
    <t>3. Acción No.1. Solicitar la calificación de perfilamiento de riesgo de las solicitudes de devolución resueltas entre el 13 de abril y el 13 de mayo de 2020 en cumplimiento del Decreto 535 de 2020 que no se enviaron a perfilamiento</t>
  </si>
  <si>
    <t>Tarea Acción No.1. Solicitar la calificación de perfilamiento de riesgo de las solicitudes de devolución resueltas entre el 13 de abril y el 13 de mayo de 2020 en cumplimiento del Decreto 535 de 2020 que no se enviaron a perfilamiento</t>
  </si>
  <si>
    <t xml:space="preserve">Un (1) Listado
Nota: Para cada una de las 34 Direcciones que gestionen solicitudes de devolución
</t>
  </si>
  <si>
    <r>
      <rPr>
        <b/>
        <sz val="12"/>
        <rFont val="Arial"/>
        <family val="2"/>
      </rPr>
      <t>DGI</t>
    </r>
    <r>
      <rPr>
        <sz val="12"/>
        <rFont val="Arial"/>
        <family val="2"/>
      </rPr>
      <t xml:space="preserve">
NC - Subproceso Recaudo - Devoluciones                                                                                                                                                              Dirección de Gestión de Impuestos
DS - Subproceso Recaudo - Devoluciones    
Direcciones Seccionales de Impuestos y Aduanas
Direcciones Seccionales de Impuestos  
División de Recaudo y Cobranzas
División de Recaudo
ACTUALIZADO
30112021</t>
    </r>
  </si>
  <si>
    <t xml:space="preserve">ID del hallazgo II. Inconsistencia en el aplicativo SIE-Obligación Financiera, mostrando falta de integridad y confiablidad en la información. Esta situación conlleva a que se presente incertidumbre para la toma de decisiones en el momento de aprobar una devolución, generando el riesgo de realizar devoluciones sin compensación previa.       </t>
  </si>
  <si>
    <t>4. Acción No. 2.Verificar si las solicitudes de devolución de saldos a favor en renta y ventas resueltas entre el 13 de abril y el 13 de mayo de 2020 en el marco de las devoluciones abreviadas fueron (SI) o (NO) objeto de: auditoría de fiscalización ó incluidas en Programas Postdevoluciones, lo anterior aplica para aquellas solicitudes de devolución que resulten con calificación de riesgo MUY ALTO en la consulta del perfilamiento de riesgo que se realice  en aplicación de la Acción No.1 del presente control y para aquellas solicitudes que obtuvieron riesto MUY ALTO durante la gestión de la solicitud de devolución.</t>
  </si>
  <si>
    <t xml:space="preserve">Tarea Acción No.2. Unificar en una base de datos Los resultados obtenidos en aplicación de la Acción No. 2
</t>
  </si>
  <si>
    <t xml:space="preserve">Una (1) Base de datos.
Nota: Para cada una de las 34 Direcciones que gestionen solicitudes de devolución
</t>
  </si>
  <si>
    <t>5. Acción No. 3. Presentar a consideración de la Reunión de Evaluación y Control  de Devoluciones, los casos identificados en la Acción No.2  del presente control que no hayan sido objeto de auditoría de fiscalización DI o no se hayan incluido en programas PD, a fin de  definir el cronograma de desarrollo de la Auditoría Post Devoluciones. En caso de identificar expedientes que no ameritan apertura en programa Postdevoluciones, incluir la justificación correspondiente en el acta.</t>
  </si>
  <si>
    <t>Tarea Acción No. 3. Dejar en el acta de la reunión de evaluación y control el cronograma definido para desarrollar las auditorías postdevoluciones de los casos identificados en la Acción No.2  del presente control que no hayan sido objeto de auditoría de fiscalización DI o no se hayan incluido en programas PD. Así mismo para cada asunto que no se incluya en programa postdevoluciones registrar la justificación correspondiente.</t>
  </si>
  <si>
    <t xml:space="preserve">Un (1)  Acta de Reunión
Nota: Para cada una de las 34 Direcciones que gestionen solicitudes de devolución
</t>
  </si>
  <si>
    <t>6. Acción No.1. Solicitar la calificación de perfilamiento de riesgo de las solicitudes de devolución resueltas entre el 13 de abril y el 13 de mayo de 2020 en cumplimiento del Decreto 535 de 2020 que no se enviaron a perfilamiento</t>
  </si>
  <si>
    <t xml:space="preserve">ID del hallazgo III. Se identificaron 19 casos de devoluciones con reconocimiento en el marco del procedimiento abreviado Decreto 535 del 10 de abril de 2020, por un valor total de $24.669.205.000, 7 gestionadas mediante el SIE Devoluciones y 12 de forma manual CIN 20), en las cuales la DIAN generó calificación de Perfil de Riesgo MUY ALTO para los contribuyentes, sin que se suspendieran los términos de las solicitudes aun cuando representaban un presunto riesgo de fraude fiscal y/o riesgo específico para la DIAN.       </t>
  </si>
  <si>
    <t>7. Acción No. 2.Verificar si las solicitudes de devolución de saldos a favor en renta y ventas resueltas entre el 13 de abril y el 13 de mayo de 2020 en el marco de las devoluciones abreviadas fueron (SI) o (NO) objeto de: auditoría de fiscalización ó incluidas en Programas Postdevoluciones, lo anterior aplica para aquellas solicitudes de devolución que resulten con calificación de riesgo MUY ALTO en la consulta del perfilamiento de riesgo que se realice  en aplicación de la Acción No.1 del presente control y para aquellas solicitudes que obtuvieron riesto MUY ALTO durante la gestión de la solicitud de devolución.</t>
  </si>
  <si>
    <t>8. Acción No. 3. Presentar a consideración de la Reunión de Evaluación y Control  de Devoluciones, los casos identificados en la Acción No.2  del presente control que no hayan sido objeto de auditoría de fiscalización DI o no se hayan incluido en programas PD, a fin de  definir el cronograma de desarrollo de la Auditoría Post Devoluciones. En caso de identificar expedientes que no ameritan apertura en programa Postdevoluciones, incluir la justificación correspondiente en el acta.</t>
  </si>
  <si>
    <t xml:space="preserve">9. Acción No. 1. Implementar un mecanismo de control para armonizar la información de los sistemas Obligación Financiera/SIPAC de las obligaciones que han sido detectadas como inconsistentes y reportadas por las Direcciones Seccionales en aplicación del Memorando 000033 del 2015.
</t>
  </si>
  <si>
    <r>
      <rPr>
        <b/>
        <sz val="12"/>
        <rFont val="Arial"/>
        <family val="2"/>
      </rPr>
      <t>DGI</t>
    </r>
    <r>
      <rPr>
        <sz val="12"/>
        <rFont val="Arial"/>
        <family val="2"/>
      </rPr>
      <t xml:space="preserve">
NC - Subproceso de Recaudo y Devoluciones                                                            
Dirección de Gestión de Impuestos                                                                     
Subdirección de Recaudo
Coordinación de Administración de Aplicativos de Impuestos
ACTUALIZADO
30112021</t>
    </r>
  </si>
  <si>
    <t xml:space="preserve">ID del hallazgo IV. Se identificaron 98 devoluciones otorgadas por valor total de 2.066.178.000 sin solicitud del Perfil de Riesgos en el proceso de gestión y reconocimiento.   </t>
  </si>
  <si>
    <t>10. Acción No.2. Reiterar a las Direcciones Seccionales la aplicación de los lineamientos impartiddos en el Memorando 000033 del 2015.</t>
  </si>
  <si>
    <t>11. Acción No. 3. Registrar de forma clara y precisa, en la casilla "Observaciones" del formato 1326 "Certificación de Deudas"  que se genera en cada asunto del Servicio Informático de Devoluciones, la información de las obligaciones que deben ser objeto de compensación aclarando de igual forma aquellos valores que se reflejan como deudas y corresponden a inconsistencias o que no pueden ser compensados explicando la razón por la cual no hay lugar a ello. Si no existen observaciones ,registrar la leyenda "sin Observaciones". Nota: esta acción se realizará de forma permanente.</t>
  </si>
  <si>
    <t>Diligenciar para todos los asuntos de devolución la casilla "Observaciones" del formato 1326.</t>
  </si>
  <si>
    <t>Reportes trimestrales que evidencien diligenciamiento de la casillas "Observaciones del formato 1326".
Nota: Para cada una de las 34 Direcciones que gestionen solicitudes de devolución</t>
  </si>
  <si>
    <r>
      <rPr>
        <b/>
        <sz val="12"/>
        <rFont val="Arial"/>
        <family val="2"/>
      </rPr>
      <t>DGI</t>
    </r>
    <r>
      <rPr>
        <sz val="12"/>
        <rFont val="Arial"/>
        <family val="2"/>
      </rPr>
      <t xml:space="preserve">
NC - Subproceso Recaudo - Devoluciones.
Dirección de Gestión de Impuestos
DS - Subproceso Recaudo - Devoluciones 
Direcciones Seccionales de Impuestos y Aduanas. 
Direcciones Seccionales de Impuestos  
División de Recaudo y Cobranzas
División de Recaudo
ACTUALIZADO
30112021
</t>
    </r>
  </si>
  <si>
    <t>12. Acción No. 4. Dar aplicación a lo establecido en los procedimientos del Subproceso de Devoluciones en cuanto a solicitar  el reproceso de saldos cuando se detecten saldos de la obligación con inconsistencias.</t>
  </si>
  <si>
    <t>Diligenciar informe de reprocesos solicitados.</t>
  </si>
  <si>
    <t>Reportes trimestrales que evidencien los saldos inconsistentes que fueron objeto de reproceso.
Nota: Para cada una de las 34 Direcciones que gestionen solicitudes de devolución</t>
  </si>
  <si>
    <t xml:space="preserve">ID del hallazgo V. Se evidenciaron 861 contribuyentes, que realizaron solicitudes de devolución en el marco del Decreto 535 de 2020, calificados con perfil de riesgo Muy Alto, Alto, Null o Vacío, cuyas solicitudes de devolución no se trasladaron a la División de Gestión de Fiscalización de la Dirección Seccional correspondiente, incumpliendo con lo establecido en el numeral 1 de la Circular 000014 del 13 de mayo de 2020, la cual modificó el numeral 5.5 de la Circular 000011 del 16 de abril de 2020.            </t>
  </si>
  <si>
    <t xml:space="preserve">13. Implementar la solución informática asociada a las funcionalidades del Servicio Informático Devoluciones que permitirá la gestión de la totalidad de los conceptos de devolución que hoy en día se gestionan en forma manual y la captura de resoluciones de devolución y/o compensación proferidas de forma manual que no han afectado el servicio de la obligación financiera. Este Módulo se denominará SIDEV, demás conceptos de devolución y Contingencias e incluye fases de radicación, acto administrativo, notificación y reportes que permitan la trazabilidad, disposición y actualización de la información, para las solicitudes de devolución y/o compensaciíon de IVA pagado por Instituciones de Educación Superior Oficiales, IVA pagado en materiales de construcción utilizados en vivienda de interés social y vivienda de interés social prioritaria, IVA e Impuesto al Consumo pagado por Diplomáticos, Organismos Internacionales y Misiones Diplomáticas y Consulares, Sentencias y Conciliaciones Judiciales, Retención en la Fuente practicadas a Empresas con Acuerdo de Reorganización, Pagos en Exceso y de lo no debido.
</t>
  </si>
  <si>
    <r>
      <rPr>
        <b/>
        <sz val="12"/>
        <rFont val="Arial"/>
        <family val="2"/>
      </rPr>
      <t>DGI</t>
    </r>
    <r>
      <rPr>
        <sz val="12"/>
        <rFont val="Arial"/>
        <family val="2"/>
      </rPr>
      <t xml:space="preserve">
NC - Subproceso Recaudo - Devoluciones
Direccion de Gestion de Impuestos
Subdirección de Devoluciones
NC - Subproceso de Innovación y Tecnología
Direccción de Gestión de Innovacion y Tecnologia
Subdirección de Soluciones y Desarrollo
ACTUALIZADO
30112021</t>
    </r>
  </si>
  <si>
    <t xml:space="preserve">"ID del hallazgo VI. En 1.405 solicitudes de devolución de saldos a favor del impuesto sobre la Renta y complementarios y del impuesto sobre las Ventas – IVA, gestionadas en el marco del procedimiento abreviado de devoluciones (Decreto 535 de 2020) y que fueron radicadas entre el 13 de abril a 30 de junio de 2020, la DIAN incumplió el término establecido para resolver estas solicitudes de devolución.
Estos asuntos de devolución gestionados por fuera del término legal (15 días hábiles), tienen un valor autorizado para reconocimiento y pago a los contribuyentes de $187.366.190.000, generando el riesgo de liquidar y reconocer intereses moratorios a favor de los contribuyentes por valor de $1.972.202.981 con corte a agosto de 2020."       </t>
  </si>
  <si>
    <t xml:space="preserve">Puesta en producción del servicio informático </t>
  </si>
  <si>
    <t xml:space="preserve">14. Aplican Acciones y Tareas de la Recomendación del Item 6. Se hace claridad en el sentido que Servicio Informático de Devoluciones y SIDEV interoperan con Obligación Financiera y afectan la cuenta del contribuyente cuando se registra la fecha denotificación de la resolución que decide la solicitud de devolución. </t>
  </si>
  <si>
    <t xml:space="preserve">ID del hallazgo VII. Se evidenciaron tres (3) solicitudes de devolución aprobadas por las Direcciones Seccionales de Impuestos de Medellín y Cali, correspondientes a personas fallecidas, sin la aplicación de controles de verificación y validación para corroborar que la persona que solicitó el saldo a favor se encontraba facultada por ley para hacerlo.     </t>
  </si>
  <si>
    <t xml:space="preserve">15. Con el fin de proveer al funcionario de un mecanismo de alertas de vencimiento de términos de las solicitudes de devolución y/o compensación, se parametrizó en el Servicio Informático de Devoluciones  el reporte gerencial "Informe de solicitudes radicadas" que incluye la información de "Días transcurridos" desde la fecha de radicación de la solicitud, cuyo contador está activo para cada solicitud de devolución hasta que el área de notificaciones captura la fecha de notificación  del acto administrativo decisorio de cada solicitud. Este reporte puede ser consultado por los funcionarios de devoluciones por el link www.devolucion.dian.gov.co, autenticarse en la cuenta de usuario a nombre de DIAN, opción Procedimiento de devolución/compensación/Reportes Devolución/ Compensación/Informe de Solicitudes Radicadas. Por lo tanto se requiere recordar a las Direcciones Seccionales la importancia del uso de esta herramienta tecnológica, mediante las siguientes acciones:
Acción No. 1 : Actualizar Cartilla "Manual Servicio Informático SI Devoluciones" para incorporar el uso de la la información de "Días transcurridos" que está incluida en el reporte "Informe de solicitudes radicadas"
</t>
  </si>
  <si>
    <t>Tarea Acción No. 1: Actualizar Cartilla "Manual Servicio Informático SI Devoluciones" para incorporar el uso de la la información de "Días transcurridos" que está incluida en el reporte "Informe de solicitudes radicadas"</t>
  </si>
  <si>
    <t>Un (1) Manual Servicio Informático SI Devoluciones, actualizado.</t>
  </si>
  <si>
    <t xml:space="preserve">ID del hallazgo VIII. Se identificaron 32 asuntos de devolución con valor reconocido de $18.246.851.000 entre el 13 de abril y el 30 de junio de 2020, a los cuales se les identifican en los reportes de cartera mensual de SIPAC (MARZO, ABRIL y MAYO), obligaciones que no fueron compensadas previo a la devolución, por un valor de $12.421.975.000, incumpliendo lo establecido en el artículo 861 del Estatuto Tributario “Art.861. Compensación previa a la devolución” </t>
  </si>
  <si>
    <t>16. Acción No.2: Socializar a las 34 Direcciones Seccionales la actualización del  "Manual Servicio Informático SI Devoluciones" recordando la importancia de hacer uso de la información de "Días transcurridos" como ayuda de autocontrol para el cumplimiento de los términos establecidos para la gestión de las solicitudes de devolución y/o compensación.</t>
  </si>
  <si>
    <t>Tarea Acción No.2: Comunicación escrita dirigida a las 34 Direcciones Seccioanales que gestionan solicitudes de devolución y/o compensación, informando la actualización del  "Manual Servicio Informático SI Devoluciones" y recordando la importancia de hacer uso de la información de "Días transcurridos" como ayuda de autocontrol para el cumplimiento de los términos establecidos para la gestión de las solicitudes de devolución y/o compensación.</t>
  </si>
  <si>
    <t xml:space="preserve">Una (1) Comunicación remitida a todas las Direcciones Seccionales
</t>
  </si>
  <si>
    <t>17. Realizar autocontrol dando aplicación  a las actividades de control establecidas en los procedimientos del Subproceso de Devoluciones, que indican que el Jefe del área o el funcionario que este delegue debe monitorear en forma permanente el cumplimiento de términos para resolver las solicitudes de devolución, mediante el uso del Formato FT RE 2504 "Registro diario de solicitudes de devolución y/o compensación", el cual contiene las casillas de "Fecha de radicación" y "Fecha de Vencimiento" de las solicitudes de devolución. Actividad diaria y permanente.</t>
  </si>
  <si>
    <t>Dar aplicación  a las actividades de control establecidos en los procedimientos del Subproceso de Devoluciones, que indican que el Jefe del área o el funcionario que este delegue debe monitorear en forma permanente el cumplimiento de términos para resolver las solicitudes de devolución, mediante el uso del Formato FT RE 2504 "Registro diario de solicitudes de devolución y/o compensación", el cual contiene las casillas de "Fecha de radicación" y "Fecha de Vencimiento" de las solicitudes de devolución. Actividad diaria y permanente.</t>
  </si>
  <si>
    <t>Formato FT RE 2504 actualizado, envío formato mes anterior durante los primeros tres días hábiles de cada mes</t>
  </si>
  <si>
    <t>18. Actualizar de oficio la casilla 89 del RUT con la información que envía la Registraduría Nacional del Estado Civil de las personas fallecidas.</t>
  </si>
  <si>
    <t>Informe anual de ejecución de la estrategia</t>
  </si>
  <si>
    <t xml:space="preserve">ID del hallazgo IX. Al efectuar el análisis de la información suministrada por la DIAN en el archivo denominado “Información 10 430 formato 1668.xlsx”, se identificó un mismo número de cuenta bancaria registrado para 2 contribuyentes beneficiarios de devolución distintos.  </t>
  </si>
  <si>
    <t>19.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"Días Transcurridos" considerando desde la fecha de radicación de la solicitud hasta la fecha del pago. Presentar la propuesta al Comité Centro de Despacho para someterlo a su aprobación.</t>
  </si>
  <si>
    <t>Tarea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"Días Transcurridos" considerando desde la fecha de radicación de la solicitud hasta la fecha del pago. Presentar la propuesta al Comité Centro de Despacho para someterlo a su aprobación.</t>
  </si>
  <si>
    <t>Un (1) documento FT SI 2206 diligenciado y aprobado por el Comité Centro de Despacho</t>
  </si>
  <si>
    <t>20.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"Días Transcurridos" considerando desde la fecha de radicación de la solicitud hasta la fecha del pago.</t>
  </si>
  <si>
    <t>Tarea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"Días Transcurridos" considerando desde la fecha de radicación de la solicitud hasta la fecha del pago.</t>
  </si>
  <si>
    <t>Un (1) documento FT SI 2207 diligenciado</t>
  </si>
  <si>
    <t>21. Implementación de un desarrollo tecnológico cuyo objetivo es el pago de las devoluciones menores a 1.000 UVT directamente a través de Sistema integrado de información Financiera - SIIF Nación, sin necesidad de mediar cuentas de ahorro o corrientes de entidades financieras, las que conocemos como cuentas de Fondo Rotatorio de Devoluciones. En este desarrollo quedan registrados los campos: fecha de abono en cuenta, número de cuenta de destino y entidad bancaria, documento del beneficiario de la devolución, número de la resolución, entre otros campos.</t>
  </si>
  <si>
    <t xml:space="preserve">
Inicio prueba en producción piloto en el SIIF Nación con la Dirección de Impuestos y Aduanas de Pereira 
</t>
  </si>
  <si>
    <t>Reporte del SIIF Nación de los pagos de las resoluciones de devoluciones realizadas por la Dirección Seccional de impuestos y Aduanas de Pereira.</t>
  </si>
  <si>
    <t xml:space="preserve">ID del hallazgo X. Se evidenció que se giraron recursos por valor de $26.929.284.000, en rangos superiores a los 10, 20, 30, 50 y 100 días calendario siguientes a la fecha de expedición de los respectivos actos administrativos donde se reconoce y ordena devolver los saldos a favor. </t>
  </si>
  <si>
    <t xml:space="preserve">Puesta en producción del SIIF Nación para el pago de las resoluciones de devoluciones en todas las Direcciones Seccionales.
</t>
  </si>
  <si>
    <t>Reporte del SIIF Nación de los pagos de las resoluciones de devoluciones realizadas por la Direcciones Seccionales.</t>
  </si>
  <si>
    <t>Actualización de los procedimiento PR-RE-0133 de acuerdo al pago de las resoluciones de devoluciones por medio del aplicativo SIIF Nación</t>
  </si>
  <si>
    <t>Procedimientos actualizado</t>
  </si>
  <si>
    <t xml:space="preserve">Enviar comunicación escrita dirigida a las 34 Direcciones Seccioanales que gestionan solicitudes de devolución y/o compensación, informando la actualización de los procemientos y la utilización del SIIF Nación para el pago de las resoluciones de devoluciones menores de 1.000 UVT.
</t>
  </si>
  <si>
    <t>Comunicación enviada a las 34 Direcciones Seccionales informando la actualización de los.procedimientos y la utilización del SIIF para el pago de las devoluciones.</t>
  </si>
  <si>
    <t xml:space="preserve">ID del hallazgo XI. Se evidenciaron inconsistencias y debilidades en la trazabilidad y confiabilidad de la información suministrada por la DIAN.       </t>
  </si>
  <si>
    <t>22.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"Días Transcurridos" considerando desde la fecha de radicación de la solicitud hasta la fecha del pago. Presentar la propuesta al Comité Centro de Despacho para someterlo a su aprobación.</t>
  </si>
  <si>
    <r>
      <rPr>
        <b/>
        <sz val="12"/>
        <rFont val="Arial"/>
        <family val="2"/>
      </rPr>
      <t>DGI</t>
    </r>
    <r>
      <rPr>
        <sz val="12"/>
        <rFont val="Arial"/>
        <family val="2"/>
      </rPr>
      <t xml:space="preserve">
DS-Subproceso Recaudo - Devoluciones. 
Direcciones Seccionales de Impuestos y Aduanas. 
Direcciones Seccionales de Impuestos  
División de Recaudo y Cobranzas
División de Recaudo
ACTUALIZADO
30112021
</t>
    </r>
  </si>
  <si>
    <t>23.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"Días Transcurridos" considerando desde la fecha de radicación de la solicitud hasta la fecha del pago.</t>
  </si>
  <si>
    <t>Un (1) documento FT SI 2007 diligenciado</t>
  </si>
  <si>
    <r>
      <rPr>
        <b/>
        <sz val="12"/>
        <rFont val="Arial"/>
        <family val="2"/>
      </rPr>
      <t>DGI</t>
    </r>
    <r>
      <rPr>
        <sz val="12"/>
        <rFont val="Arial"/>
        <family val="2"/>
      </rPr>
      <t xml:space="preserve">
NC - Subproceso Asistencia al Usuario
Dirección de Gestión de Impuestos
Subdirección de Administración Registro Unico Tributario
ACTUALIZADO
30112021</t>
    </r>
  </si>
  <si>
    <t>24. Acción No. 3. Actualizar los procedimientos del Subproceso de Devoluciones  para incluir la actividad de entregar al área de pagos la copia del acto administrativo que ordena la devolución acompañado de la certificación bancaria aportada por el solicitante en la solicitud de devolución.</t>
  </si>
  <si>
    <t>Elaborar la nueva versión de los procedimientos incluyendo la actividad de entregar al área de pagos, además de la Resolución de Devolución, la certificación bancaria aportada por el solicitante y gestionar el trámite hasta su publicación en Diannet - Mapa de Procesos.</t>
  </si>
  <si>
    <t xml:space="preserve">ID del hallazgo XII. Se identificaron 13 cuentas bancarias en los archivos suministrados por la DIAN de los movimientos generados desde el portal de los bancos del Fondo Rotatorio de Devoluciones (meses de abril, mayo, junio, julio y agosto de 2020) de la Dirección Seccional de Neiva, que se encuentran asociadas a más de un contribuyente con giro o transferencia.     
ID Indicio de fraude y corrupción I.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     
ID Indicio de fraude y corrupción II.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t>
  </si>
  <si>
    <t xml:space="preserve">25. Acción No. 4. Socializar con las Direcciones Seccionales el alcance de la actualización realizada a los procedimientos del Subproceso de Devoluciones y Compensaciones.
</t>
  </si>
  <si>
    <t>Comunicación escrita dirigida a las 34 Direcciones Seccionales que gestionan solicitudes de devolución  y/o compensación informando la actualización de los procedimientos y recordando la importancia de verificar previo a la firma del acto administrativo y previo al pago de la devolución, la información del beneficiario, número de cuenta y entidad financiera a la cual se debe efectuar el abono de los recursos producto de la devolución.</t>
  </si>
  <si>
    <t>Comunicación remitida a todas las Direcciones Seccionales</t>
  </si>
  <si>
    <t xml:space="preserve">
31/07/2021</t>
  </si>
  <si>
    <t>26. Aplican Acciones y Tareas de la Recomendación del Item 12.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"Días Transcurridos" considerando desde la fecha de radicación de la solicitud hasta la fecha del pago. Presentar la propuesta al Comité Centro de Despacho para someterlo a su aprobación.</t>
  </si>
  <si>
    <r>
      <rPr>
        <b/>
        <sz val="12"/>
        <rFont val="Arial"/>
        <family val="2"/>
      </rPr>
      <t>DGI</t>
    </r>
    <r>
      <rPr>
        <sz val="12"/>
        <rFont val="Arial"/>
        <family val="2"/>
      </rPr>
      <t xml:space="preserve">
NC - Subproceso Recaudo - Devoluciones
Direccion de Gestion de Impuestos
Subdirección de Devoluciones
Subdirección de Recaudo
Coordinación de Contabilidad de la Función Recaudadora
ACTUALIZADO
30112021</t>
    </r>
  </si>
  <si>
    <t>27.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"Días Transcurridos" considerando desde la fecha de radicación de la solicitud hasta la fecha del pago.</t>
  </si>
  <si>
    <t xml:space="preserve">28. Implementar las acciones de autocontrol establecidas en los procedimientos del Subproceso de Devoluciones, que indican que el Jefe del área es responsable de  verificar que en  los aplicativos que afectan el Servicio Informático de Obligación Financiera  se ingrese la fecha de notificación y ejecutoria de los actos administrativos de  devolución y/o compensación  y que estos  afecten correctamente el estado de cuenta del contribuyente.
</t>
  </si>
  <si>
    <t>Dar aplicación  a las actividades de control establecidos en los procedimientos del Subproceso de Devoluciones, que indican que el Jefe del área es responsable de  verificar que en  los aplicativos que afectan el Servicio Informático de Obligación Financiera  se ingrese la fecha de notificación y ejecutoria de los actos administrativos de  devolución y/o compensación  y que estos  afecten correctamente el estado de cuenta del contribuyente. Actividad diaria y permanente.</t>
  </si>
  <si>
    <t>Informe de los actos administrativos proferidos en el mes anterior con su correspondiente fecha de notificación, generado del aplicativo Notificar  (Libro Radicador).  El informe se debe remitir dentro de los primeros cinco (5) días hábiles de cada mes a la Coordinación de Devoluciones y Compensaciones.</t>
  </si>
  <si>
    <t xml:space="preserve">29. Aplican Acciones y Tareas de la Recomendación del Item 5.
Acción No. 1. Implementar  un mecanismo de control para armonizar la información de los sistemas Obligación Financiera/SIPAC de las obligaciones que han sido detectadas como inconsistentes y reportadas por las Direcciones Seccionales en aplicación del Memorando 000033 del 2015.
</t>
  </si>
  <si>
    <t xml:space="preserve">Tarea Acción No. 1. Implementar  un mecanismo de control para armonizar la información de los sistemas Obligación Financiera/SIPAC de las obligaciones que han sido detectadas como inconsistentes y reportadas por las Direcciones Seccionales en aplicación del Memorando 000033 del 2015.
</t>
  </si>
  <si>
    <t>30. Acción No.2. Reiterar a las Direcciones Seccionales la aplicación de los lineamientos impartiddos en el Memorando 000033 del 2015.</t>
  </si>
  <si>
    <t>31. Acción No. 3. Registrar de forma clara y precisa, en la casilla "Observaciones" del formato 1326 "Certificación de Deudas"  que se genera en cada asunto del Servicio Informático de Devoluciones, la información de las obligaciones que deben ser objeto de compensación aclarando de igual forma aquellos valores que se reflejan como deudas y corresponden a inconsistencias o que no pueden ser compensados explicando la razón por la cual no hay lugar a ello. Si no existen observaciones ,registrar la leyenda "sin Observaciones". Nota: esta acción se realizará de forma permanente.</t>
  </si>
  <si>
    <t>32. Acción No. 4. Dar aplicación a lo establecido en los procedimientos del Subproceso de Devoluciones en cuanto a solicitar  el reproceso de saldos cuando se detecten saldos de la obligación con inconsistencias.</t>
  </si>
  <si>
    <t xml:space="preserve">33. Aplican Acciones y Tareas de la Recomendación del Item 5.
Acción No. 1. Implementar un mecanismo de control para armonizar la información de los sistemas Obligación Financiera/SIPAC de las obligaciones que han sido detectadas como inconsistentes y reportadas por las Direcciones Seccionales en aplicación del Memorando 000033 del 2015.
</t>
  </si>
  <si>
    <t>34. Acción No.2. Reiterar a las Direcciones Seccionales la aplicación de los lineamientos impartiddos en el Memorando 000033 del 2015.</t>
  </si>
  <si>
    <t>35. Acción No. 3. Registrar de forma clara y precisa, en la casilla "Observaciones" del formato 1326 "Certificación de Deudas"  que se genera en cada asunto del Servicio Informático de Devoluciones, la información de las obligaciones que deben ser objeto de compensación aclarando de igual forma aquellos valores que se reflejan como deudas y corresponden a inconsistencias o que no pueden ser compensados explicando la razón por la cual no hay lugar a ello. Si no existen observaciones ,registrar la leyenda "sin Observaciones". Nota: esta acción se realizará de forma permanente.</t>
  </si>
  <si>
    <t>36. Acción No. 4. Dar aplicación a lo establecido en los procedimientos del Subproceso de Devoluciones en cuanto a solicitar  el reproceso de saldos cuando se detecten saldos de la obligación con inconsistencias.</t>
  </si>
  <si>
    <r>
      <rPr>
        <b/>
        <sz val="12"/>
        <rFont val="Arial"/>
        <family val="2"/>
      </rPr>
      <t>DGI</t>
    </r>
    <r>
      <rPr>
        <sz val="12"/>
        <rFont val="Arial"/>
        <family val="2"/>
      </rPr>
      <t xml:space="preserve">
DS - Subproceso Recaudo - Devoluciones.
Direcciones Seccionales de Impuestos y Aduanas. 
Direcciones Seccionales de Impuestos  
División de Recaudo y Cobranzas
División de Recaudo
ACTUALIZADO
30112021</t>
    </r>
  </si>
  <si>
    <t>INSP. 1707022431
H 1,2,3,4</t>
  </si>
  <si>
    <t xml:space="preserve">ID del hallazgo I. Facilidades de pago otorgadas sin el lleno de requisitos exigidos en el procedimiento PR-CA-0272, PR-CA-0424 y Decreto 688 de 2020.            </t>
  </si>
  <si>
    <t xml:space="preserve">ID del Riesgo de Gestión  : Otorgamiento sin el lleno de requisitos legales de facilidades de pago durante la emergencia económica, social y ecológica 2020.
RFC.  Otorgamiento de facilidades de pago por fuera de términos legales Decreto 688 de 2020 sin denuncio de bienes y facilidades otorgadas por ley 2010 de 2019 beneficiando al contribuyente en la tasa de interés </t>
  </si>
  <si>
    <t>Con el propósito de evitar la contravención de las normas que implementan o modifican procedimientos establecidos en la operación diaria de la Administración de Impuestos, es necesario que, paralelo a la socialización de la reglamentación aplicable, ya sea de origen interno o externo, se realicen jornadas de capacitación que permitan a los funcionarios sustanciadores conocer a fondo su correcta aplicación, permitiéndoles vislumbrar en forma detallada las diferencias y similitudes surgidas frente a los procesos que se venían trabajando</t>
  </si>
  <si>
    <t>Modificar documento</t>
  </si>
  <si>
    <t>Documento Entregado a la Dirección de Gestión de Ingresos</t>
  </si>
  <si>
    <r>
      <rPr>
        <b/>
        <sz val="12"/>
        <rFont val="Arial"/>
        <family val="2"/>
      </rPr>
      <t>DGI</t>
    </r>
    <r>
      <rPr>
        <sz val="12"/>
        <rFont val="Arial"/>
        <family val="2"/>
      </rPr>
      <t xml:space="preserve">
NC - Subproceso Administracion de Cartera 
Dirección de Gestión de Impuestos 
Subdireccion de Cobranzas y Control Extensivo 
Coordinación de Cobranzas
ACTUALIZADO
30112021</t>
    </r>
  </si>
  <si>
    <t>Incluir en el formato FT-2386 una casilla para la identificación del nombre del contribuyente y la fecha en que se realiza el diligenciamiento de la lista de chequeo, como elemento demostrativo de los requisitos cumplidos o incumplidos aportados por el contribuyente, en cada momento del proceso de análisis de información para otorgar o negar la facilidad de pago.</t>
  </si>
  <si>
    <t>Modificar el formato FT-COT-2386</t>
  </si>
  <si>
    <t>Formato publicado en la intranet de la entidad</t>
  </si>
  <si>
    <t xml:space="preserve">ID del hallazgo II.  Facilidades de pago otorgadas con obligaciones presentadas fuera del término señalado en el Decreto 688 de 2020 – procedimiento abreviado y sin denuncio de bienes.            </t>
  </si>
  <si>
    <t>En caso de que se presenten situaciones coyunturales y/o de emergencia se debe implementar una política transicional en la que se delimiten las diferencias entre los diferentes aspectos reglados en la normativa existente y que establezca tanto condiciones como controles eficientes de tiempo, modo y lugar en los requisitos de admisión y otorgamiento de las facilidades de pago, de tal manera que los contribuyentes
accedan al respectivo beneficio bajo la certeza de la aplicación del tratamiento normativo que le resulta aplicable.</t>
  </si>
  <si>
    <t>Establecer la obligatoriedad en la constitución de una garantía de aquellas establecidas en el numeral 4.1.2. “Garantías admisibles” del instructivo de garantías IN-CA-0070 v. 2 (pólizas, aceptación bancaria, libranzas, fiducias, etc.) por parte del contribuyente que solicita una facilidad de pago, toda vez que se hace indispensable que, en caso de incumplimiento, la Administración cuente con la posibilidad de recuperar las sumas adeudadas.</t>
  </si>
  <si>
    <t>Verificar el control en formato FT-COT-2616</t>
  </si>
  <si>
    <t xml:space="preserve">Papel de trabajo firmado por el Director Seccional, Jefe de División, Jefe GIT  en donde se describa la verificación realizada y los hallazgos encontrados </t>
  </si>
  <si>
    <t xml:space="preserve">ID del hallazgo III.  Facilidades de pago otorgadas con obligaciones presentadas fuera del término señalado en la Ley 2010 de 2019 – PR-CA-0424, beneficiando contribuyentes en la tasa de interés.            </t>
  </si>
  <si>
    <t>Realziar control al  formato FT-COT-2616</t>
  </si>
  <si>
    <t>Informe Gerencial de las situaciones encontradas</t>
  </si>
  <si>
    <t xml:space="preserve">ID del hallazgo IV.  Acto Administrativo (Circular externa oooo3 de abril 14 de 2020) proferido por funcionario sin la debida competencia, en contravía de lo establecido en la Resolución 457 de noviembre 20 de 2008.  </t>
  </si>
  <si>
    <t>Realizar y socializar un instructivo especifico con los tipos de facilidad de pago vigentes, donde se comparen las condiciones de tiempo de presentación de los títulos ejecutivos objeto de facilidad de pago, los requisitos específicos y las tasas de interés aplicables a cada tipo de facilidad de pago. Lo anterior, con el fin de proferir las resoluciones que conceden la respectiva facilidad ajustadas a la regulación aplicable en cada caso.</t>
  </si>
  <si>
    <t>Capacitación</t>
  </si>
  <si>
    <t xml:space="preserve">INSP. 1707022433
H1 </t>
  </si>
  <si>
    <t xml:space="preserve">IFC1. Pérdida de oportunidad y efectividad para ejercer la acción de cobro             
IFC2. Pérdida, adulteración, ocultamiento, daño o destrucción de documentos o información.            
</t>
  </si>
  <si>
    <t>1. Realizar capacitación del Instructivo IN-ADF-0132 "Manejo de los archivos en la UAE DIAN" y Jornadas de sensibilización</t>
  </si>
  <si>
    <t xml:space="preserve">Realizar jornadas de sensibilización y capacitación para los funcionarios de las Divisiones de Gestión de Recaudo y Cobranzas,  Fiscalización,  Liquidación, Asistencia al Cliente, Administrativa y Financiera y Despacho en el tercer  trimestre de 2021 del Instructivo IN-ADF-0132 "Manejo de los archivos en la UAE DIAN", especialmente los formatos establecidos, tabla de retención documental y normatividad vigente. </t>
  </si>
  <si>
    <r>
      <rPr>
        <b/>
        <sz val="12"/>
        <rFont val="Arial"/>
        <family val="2"/>
      </rPr>
      <t>DGI</t>
    </r>
    <r>
      <rPr>
        <sz val="12"/>
        <rFont val="Arial"/>
        <family val="2"/>
      </rPr>
      <t xml:space="preserve">
DS - Subproceso Administraciòn de Cartera
Direccion Seccional de Impuestos y Aduanas de Yopal
Divisiones de Recaudo y Cobranzas
Fiscalizacion y Liquidación Tributaria
Aduanera y Cambiaria
Servicio al Ciudadano
Administrativa y Financiera
Despacho de Direccion Seccional
ACTUALIZADO
30112021</t>
    </r>
  </si>
  <si>
    <t xml:space="preserve">2. Aplicar lo establecido en el procedimiento PR-FI-0163 "Organización de Documentos en Dependencias de la UAE DIAN". Organizar la carpeta o expediente a su cargo y en el instructivo IN-FI-0132 "Organización de unidades documentales en dependencias de la UAE DIAN". </t>
  </si>
  <si>
    <t>Verificar mensualmente en una muestra del 10% del reparto de expedientes físicos del proceso de administración de cartera, el cumplimiento del PR-FI-0163 "Organización de Documentos en Dependencias de la UAE DIAN", el IN-FI-0132 "Organización de unidades documentales en dependencias de la UAE DIAN", enviando informe del resultado al buzón coordinacioncobranzas@dian.gov.co, a más tardar el 2do día del mes siguiente.</t>
  </si>
  <si>
    <t xml:space="preserve">Informe Gerencial firmado por el Jefe de División de Recaudo y Cobranzas, Cobranzas en donde se describa la verificación realizada y los controles aplicados. </t>
  </si>
  <si>
    <r>
      <rPr>
        <b/>
        <sz val="12"/>
        <rFont val="Arial"/>
        <family val="2"/>
      </rPr>
      <t>DGI</t>
    </r>
    <r>
      <rPr>
        <sz val="12"/>
        <rFont val="Arial"/>
        <family val="2"/>
      </rPr>
      <t xml:space="preserve">
DS - Subproceso Administraciòn de Cartera
Direccion Seccional de Impuestos y Aduanas de Yopal
División de Recaudo y Cobranzas 
ACTUALIZADO
30112021
</t>
    </r>
  </si>
  <si>
    <t xml:space="preserve">3. Diseñar una estrategia para la digitalización de expedientes
</t>
  </si>
  <si>
    <t>Formular una estrategia de Digitalización</t>
  </si>
  <si>
    <r>
      <rPr>
        <b/>
        <sz val="12"/>
        <rFont val="Arial"/>
        <family val="2"/>
      </rPr>
      <t>DGI</t>
    </r>
    <r>
      <rPr>
        <sz val="12"/>
        <rFont val="Arial"/>
        <family val="2"/>
      </rPr>
      <t xml:space="preserve">
NC - Subproceso Innovacion y Tecnologia
Direccion de Gestion de Innovacion y Tecnologia
Subdireccion de Innovacion y Tecnologia
Subdireccion de Soluciones y desarrollo
ACTUALIZADO
30112021</t>
    </r>
  </si>
  <si>
    <t>4. Adelantar el proceso de contratación de la solución tecnológica.</t>
  </si>
  <si>
    <r>
      <rPr>
        <b/>
        <sz val="12"/>
        <rFont val="Arial"/>
        <family val="2"/>
      </rPr>
      <t>DGI</t>
    </r>
    <r>
      <rPr>
        <sz val="12"/>
        <rFont val="Arial"/>
        <family val="2"/>
      </rPr>
      <t xml:space="preserve">
NC-Subproceso Administracion de Cartera
NC-Subproceso Recaudo-Devoluciones
Dirección de Gestión de Impuestos
Subdirección de Recaudo
Subdireccion de Cobranzas y Control Extensivo
Coordinación de Administración de Aplicativos de Impuestos
Coordinación de Cobranzas
NC-Subproceso Innovacion y Tecnologia
Direccion de Gestion de Innovacion y Tecnologia
Subdireccion de Innovacion y Proyectos
Subdireccion de Soluciones y desarrollo
ACTUALIZADO
30112021</t>
    </r>
  </si>
  <si>
    <t>5. Inicio de la implementación de la solución tecnológica del Proyecto.</t>
  </si>
  <si>
    <t>6. Implantación de la solución tecnológica</t>
  </si>
  <si>
    <t xml:space="preserve">7. Administrar y gestionar la cartera conforme lo establecido en el Modelo a través de la cartilla CT-CA-086 y el formato FT-CA-5219 Seguimiento a evacuación mensual de carga laboral, con base en la segmentación y priorización informada en el inventario publicado
</t>
  </si>
  <si>
    <t>Repartir y gestionar los expedientes de cobro conforme lo establecido en la Cartilla CT-CA-086 V.2  y realizar control y seguimiento a la ejecución del Proceso de Administración de Cartera, en cuanto al cumplimiento de los términos establecidos y la gestión en el formato FT-CA-5219 Seguimiento a evacuación mensual de carga laboral, verificando mensualmente el cumplimiento de los términos establecidos en una muestra del 10% de los expedientes, enviando informe del resultado al buzón coordinacioncobranzas@dian.gov.co, a más tardar el 2do día del mes siguiente.</t>
  </si>
  <si>
    <t>FT-CA-5219 Seguimiento a evacuación mensual de carga laboral</t>
  </si>
  <si>
    <r>
      <rPr>
        <b/>
        <sz val="12"/>
        <rFont val="Arial"/>
        <family val="2"/>
      </rPr>
      <t>DGI</t>
    </r>
    <r>
      <rPr>
        <sz val="12"/>
        <rFont val="Arial"/>
        <family val="2"/>
      </rPr>
      <t xml:space="preserve">
DS - Subproceso Administraciòn de Cartera
Dirección de Gestión de Impuestos
Direccion Seccional de Impuestos y Aduanas de Yopal
Jefes de División de Recaudo y Cobranzas 
ACTUALIZADO
30112021</t>
    </r>
  </si>
  <si>
    <t>INSP. 1707022403
H 1</t>
  </si>
  <si>
    <t xml:space="preserve">ID del hallazgo I. El GIT de Gestión, control y servicio y la División de Gestión de Cobranzas de la Dirección Seccional de Impuestos de Bogotá de la DIAN, están expuestas al riesgo de pérdida de los ingresos de la Nación por no identificar, comunicar y gestionar los procesos y/o saldos pendientes de empresas fusionadas a las áreas responsables, evidenciado en:  A) El incumplimiento al procedimiento PR-GM-0011 “Solicitudes especiales de actualización RUT”, B) Inconsistencias generadas por saldos irreales en el sistema de Obligación Financiera y/o desactualización de los sistemas SIPAC y SISCOBRA, C) No se efectúa un control específico sobre los saldos pendientes  de las sociedades fusionadas por parte de la División de Cobranzas, D) Falta de integración de aplicativos y centralización de expedientes, E) No se identifica en el aplicativo de OBLIGACIÓN FINANCIERA las sociedades fusionadas, para el seguimiento de los saldos pendientes de la sociedad absorbida, F) Manualidad en el manejo de la información de los procesos de los contribuyentes, en las áreas Control, Gestión y Servicios, Secretaría de Cobranzas y la Secretaría de Gestión Jurídica, y G) El GIT de Gestión, control y servicio no comunica a la División de cobro las cancelaciones de RUT aprobadas por concepto de fusión. </t>
  </si>
  <si>
    <t xml:space="preserve">RG 1. Pérdida de los ingresos de la Nación por no identificar, comunicar y gestionar los procesos y/o saldos pendientes de empresas fusionadas a las áreas responsables. </t>
  </si>
  <si>
    <t>1. Actualizar el PR-GM-0011, incluyendo la Socialización y Capacitación</t>
  </si>
  <si>
    <t>Fortalecer el control en el trámite de las solicitudes especiales</t>
  </si>
  <si>
    <t>PROCEDIMIENTO PUBLICADO, SOCIALIZADO Y LISTA DE PERSONAS CAPACITADAS</t>
  </si>
  <si>
    <r>
      <rPr>
        <b/>
        <sz val="12"/>
        <rFont val="Arial"/>
        <family val="2"/>
      </rPr>
      <t>DGI</t>
    </r>
    <r>
      <rPr>
        <sz val="12"/>
        <rFont val="Arial"/>
        <family val="2"/>
      </rPr>
      <t xml:space="preserve">
NC-Subproceso Recaudo-Devoluciones
Subdirección de Gestión de Recaudo y Cobranzas
NC-Subproceso Innovacion y Tecnologia
Subdireccion de Soluciones y desarrollo</t>
    </r>
  </si>
  <si>
    <t xml:space="preserve">2. Optimizar la Hora de Estudio de los funcionarios de las Areas de Asistencia al Cliente (Circular 0020 de 2013), dando lineamientos generales de autocapacitación, a fin de afianzar la adhesión de los procedimientos, Instructivos y Formatos </t>
  </si>
  <si>
    <t>Fortalecer el autoestudio de los procedimientos con sus documentos vinclados, para la correcta definición de Solicitudes Especiales</t>
  </si>
  <si>
    <t>Informes Bimestrales del seguimiento de la calidad de las Solicitudes especiales para el año 2017.  
Inclusión en los indicadores de procedimiento Año 2018</t>
  </si>
  <si>
    <t>Permanente</t>
  </si>
  <si>
    <t>3. Capacitar a los funcionarios de Cobranzas respecto de la información que reposa en el RUT.</t>
  </si>
  <si>
    <t>Identificar plenamente al deudor, con el fin de dirigir efectivamente las acciones de cobro</t>
  </si>
  <si>
    <t>Planilla de control de registro de asistencia a la capacitación</t>
  </si>
  <si>
    <t>INSP. 1707022437
H 1,2</t>
  </si>
  <si>
    <t xml:space="preserve">ID del hallazgo I. Casos de corrección de inconsistencias que no cumplieron con lo estabecido en el procedimiento PR-RE-033 actividad 12 "Verificación estado del saldo a favor".
</t>
  </si>
  <si>
    <t>ID del Riesgo de Gestión  :  Ajustes de saldos sin el cumplimiento de los requisitos establecidos en el procedimiento de corrección de inconsistencias y la normatividad vigente.
ID del Riesgo de Corrupción :  RFC 1.  (Esta identificación y descripción se encuentra en el informe final, los riesgos de fraude y corrupción tiene relación directa con un riesgo de gestión, por tanto se incluirán solamente los que tengan esta relación en el informe final)</t>
  </si>
  <si>
    <t>1. Ajuste del procedimiento PR-RE-0033.</t>
  </si>
  <si>
    <t>Incluir una actividad dentro del PR-RE-033 para que cuando la corrección trate del articulo  589  ET, la certificacion emitida por las áreas de devoluciones
o quien haga sus veces en las direcciones seccionales, su respuesta debe quedar registrada en el formato interno 1103 "Control y Soportes de Modificaciones".</t>
  </si>
  <si>
    <t>Procedimiento PR-RE-0033 ajustado, aprobado, publicado y socializado.</t>
  </si>
  <si>
    <r>
      <rPr>
        <b/>
        <sz val="12"/>
        <rFont val="Arial"/>
        <family val="2"/>
      </rPr>
      <t xml:space="preserve">DGI
</t>
    </r>
    <r>
      <rPr>
        <sz val="12"/>
        <rFont val="Arial"/>
        <family val="2"/>
      </rPr>
      <t>NC - Subproceso Administracion de Cartera
Coordinacíón de Administración de Aplicativos de Impuestos 
ACTUALIZADO
30112021</t>
    </r>
  </si>
  <si>
    <t>ID del hallazgo II. Incumplimiento en los terminos para resolver las distintas modalidades de peticiones de acuerdo con lo estabecido en la Ley 1755 de 2015 y el Decreto 491 de 2020.</t>
  </si>
  <si>
    <t>2. Capacitar a los funcionarios de Recaudo  a nivel nacional sobre cumplimiento de términos para atención de PQRS.</t>
  </si>
  <si>
    <t>Realizar al interior de cada uno de los grupos internos de trabajo que conforman las Divisiones de Gestión de Recaudo (o recaudo y cobraznas) a nivel nacional, jornadas de capacitación sobre cumplimiento de términos para atención de PQRS y las orientaciones necesarias para su cumplimiento.</t>
  </si>
  <si>
    <r>
      <rPr>
        <b/>
        <sz val="12"/>
        <rFont val="Arial"/>
        <family val="2"/>
      </rPr>
      <t>DGI</t>
    </r>
    <r>
      <rPr>
        <sz val="12"/>
        <rFont val="Arial"/>
        <family val="2"/>
      </rPr>
      <t xml:space="preserve">
NC - Subproceso Administracion de Cartera
Coordinacíón de Administración de Aplicativos de Impuestos 
Divisones de Recaudo y Cobranzas a nivel nacional
ACTUALIZADO
30112021</t>
    </r>
  </si>
  <si>
    <t>INSP. 1707022437
H1</t>
  </si>
  <si>
    <t xml:space="preserve">ID del hallazgo I. Hallazgo. Usuarios (4) que efecutaron corrección de inconsistencias de DSIB segun formulario 1103, que no se encuentran relacionados en e la lista de usuarios activos con el rol de corrección de incocnsisntencias, entre las vigencias 2017 a 2020.                   </t>
  </si>
  <si>
    <t>ID del Riesgo de Gestión  :  RG2. Uso indebido de la herramienta de gestión para la corrección de inconsistencias debido a la deficiencia en la administración y control de roles</t>
  </si>
  <si>
    <t>1. Efectuar auditoria semestral de roles existentes para la gestión de corrección de inconsistencias  y efectuar las acciones correspondientes según lo encontrado</t>
  </si>
  <si>
    <t>Efectuar auditoria semestral de roles existentes para la gestión de corrección de inconsistencias  y efectuar las acciones correspondientes según lo encontrado</t>
  </si>
  <si>
    <t>Informe de auditoria</t>
  </si>
  <si>
    <r>
      <rPr>
        <b/>
        <sz val="12"/>
        <rFont val="Arial"/>
        <family val="2"/>
      </rPr>
      <t>DGI</t>
    </r>
    <r>
      <rPr>
        <sz val="12"/>
        <rFont val="Arial"/>
        <family val="2"/>
      </rPr>
      <t xml:space="preserve">
NC - Subproceso Administracion de Cartera
Coordinacíón de Administración de Aplicativos de Impuestos 
ACTUALIZADO
30112021</t>
    </r>
  </si>
  <si>
    <t>2. Ajuste del procedimiento PR-RE-0033</t>
  </si>
  <si>
    <t>Incluir dentro del procedimiento PR-RE-0033 una actividad que establezca la generación de listados de documentos inconsistentes de manera periodica.</t>
  </si>
  <si>
    <t>3. Ajuste del procedimiento PR-RE-0033.</t>
  </si>
  <si>
    <t>4. Ajuste del procedimiento PR-RE-0033</t>
  </si>
  <si>
    <t>Revision y ajuste de las actividades del procedimiento PR-RE-0033 para definir los responsables de las ejecucciones de cada actividad.</t>
  </si>
  <si>
    <t>5. Ajuste del procedimiento PR-RE-0033 - Ajuste del procedimiento PR-RE-0116</t>
  </si>
  <si>
    <t>Revisión y ajuste  del procedimiento PR-RE-0033 y PR-RE-0116 para incluir dentro de las Condiciones Generales de los citados procedimientos, el atender y aplicar los controles  establecidos en el Manual MN-PEC-0062 "Protección de Datos Personales" y el Formato FT-IC-2101 Matriz de Riesgos, del proceso de Información del Recaudo.</t>
  </si>
  <si>
    <t>Procedimientos PR-RE-0033 y PR-RE-0116 ajustados, aprobado, publicados y socializados.</t>
  </si>
  <si>
    <t>6. Ajuste del procedimiento PR-RE-0033</t>
  </si>
  <si>
    <t>Revisión del procedimiento  PR-RE-0033 y realizar los ajustes necesarios de acuerdo a la normatividad vigente.</t>
  </si>
  <si>
    <t>7. Ajuste del procedimiento PR-RE-0033</t>
  </si>
  <si>
    <t>Definir dentro del procedimiento PR-RE-0033 la actividad que establezca que el envio de la solicitud de corrección por rol excepcional debe hacerse desde el buzon de correo del Director Seccional hacia el buzon que la Coordianción de Administración de Aplicaitivos de Impuestos determine para tal fin.</t>
  </si>
  <si>
    <t>8. Ajuste del procedimiento PR-RE-0033</t>
  </si>
  <si>
    <t>Incluir dentro de las Condiciones Generales del procedimiento PR-RE-033,  un texto como parte de la respuesta que se de al solicitante de la corrección donde se indique que se debe realizar el registro de sus peticiones y solicitudes de corrección de inconssitencias a traves del sistema de atención de PQRSD.</t>
  </si>
  <si>
    <t>INSP. 1707022441
H1,2,3</t>
  </si>
  <si>
    <t xml:space="preserve">ID del hallazgo I. Se evidencio que al contribuyente KUDOS C&amp;V C S.A.S. con NIT. Número 830.000.486 se le dio respuesta con inadmisión a la solicitud de devolución No.108004617985 radicada el 16 de marzo de 2020 180 días después de haber radicado la solicitud.   </t>
  </si>
  <si>
    <t>ID del Riesgo de Gestión  :  RG 1. "Inadmisión de devoluciones sin el cumplimiento de los requisitos del Artículo 857 del Estatuto Tributario Nacional que puede generar la decisión de inadmitir solicitudes de devolución basada en hechos falsos o información adulterada.”</t>
  </si>
  <si>
    <t>1. Ajustar la actividad No. 24 del Procedimiento "PR COT 0124 Devolución y/o Compensación por Saldos a favor de renta y ventas mediante el SIE Devoluciones”, para precisar que el auto inadmisorio debe proferirse y notificarse en el término máximo de 15 días contados desde el día hábil siguiente a la fecha de radicación de la solicitud de devolución y/o compensación, acorde con lo establecido en el artículo 858 del Estatuto Tributario.</t>
  </si>
  <si>
    <t>1. Actualizar procedimiento "PR COT 0124 Devolución y/o Compensación por Saldos a favor de renta y ventas mediante el SIE Devoluciones"</t>
  </si>
  <si>
    <t>Procedimiento "PR COT 0124 Devolución y/o Compensación por Saldos a favor de renta y ventas mediante el SIE Devoluciones", actualizado y aprobado</t>
  </si>
  <si>
    <t>2. Ajustar la actividad No. 24 del Procedimiento "PR COT 0124 Devolución y/o Compensación por Saldos a favor de renta y ventas mediante el SIE Devoluciones”, para precisar que el auto inadmisorio debe proferirse y notificarse en el término máximo de 15 días contados desde el día hábil siguiente a la fecha de radicación de la solicitud de devolución y/o compensación, acorde con lo establecido en el artículo 858 del Estatuto Tributario.</t>
  </si>
  <si>
    <t>2. Socializar procedimiento actualizado "PR COT 0124 Devolución y/o Compensación por Saldos a favor de renta y ventas mediante el SIE Devoluciones"</t>
  </si>
  <si>
    <t>Memorando que socialice el procedimiento actualizado "PR COT 0124 Devolución y/o Compensación por Saldos a favor de renta y ventas mediante el SIE Devoluciones", haciendo énfasis en los cambios efectuados a la actividad 24</t>
  </si>
  <si>
    <t>3. Reiterar a los  los funcionarios responsables de la gestión de las solicitudes de devolución de las Direcciones Seccionales y de la Dirección Operativa de Grandes Contribuyentes la obligación de dar aplicación permanente a la instrucción del Numeral 13 del Manual del Servicio Informático de Devoluciones MN COT 0012, a fin de que se controlen los tiempos de gestión de los actos adminstrativos haciendo uso del reporte gerencial (columna DT días transcurridos) que provee el Servicio Informático de Devoluciones,  y recordar el linaeamiento impartido en la Cartilla Guía de Sustanciación CR COT 0038 en el sentido de minimizar tiempos muertos en la gestión de solicitudes de devolución y/o compensación (Numeral 3.4)</t>
  </si>
  <si>
    <t>Socializar memorando que indique la obligación de dar aplicación al Numeral 13 del Manual del Servicio Informático de Devoluciones MN COT 0012 y al Numeral 3.4 de la Cartilla Guía de Sustanciación CR COT 0038</t>
  </si>
  <si>
    <t>Memorando que reitere la obligación de dar aplicación permanente al Numeral 13 del Manual del Servicio Informático de Devoluciones MN COT 0012 y al Numeral 3.4 de la Cartilla Guía de Sustanciación CR COT 0038</t>
  </si>
  <si>
    <t>4. Realizar la contratación para contar con un sistema de información integrado que refleje la situación fiscal y procesal real de los contribuyentes, dentro del Plan de Modernización Tecnológica de la Entidad.</t>
  </si>
  <si>
    <t>5. Realizar la contratación para contar con un sistema de información integrado que refleje la situación fiscal y procesal real de los contribuyentes, dentro del Plan de Modernización Tecnológica de la Entidad.</t>
  </si>
  <si>
    <t>ID del hallazgo II. Se identificaron ocho (8) contribuyentes con solicitudes de devolución por valor de $310.729.000 a los cuales la DIAN les profirió autos inadmisorios automáticos improcedentes al endilgarles causales de inadmisión no aplicables a su realidad tributaría.</t>
  </si>
  <si>
    <t>6. Desarrollar y poner en producción la solución tecnológica.</t>
  </si>
  <si>
    <t>1. Iniciar el desarrollo de la solución tecnológica</t>
  </si>
  <si>
    <t>7. Reiterar a los  los funcionarios responsables de la gestión de las solicitudes de devolución de las Direcciones Seccionales y de la Dirección Operativa de Grandes Contribuyentes la obligación de dar aplicación al lineamiento Caso 36 del "Plan Técnico de Optimización del Uso del Servicio Informático de Devoluciones" que indica el tratamiento que deben dar a las solicitudes presentadas por contribuyentes que no son sociedades anónimas (forma asociativa 03 de la casilla 63 del RUT) y omitieron actualizar oportunamente el RUT con la forma asociativa correcta, lo cual tiene como consecuencia que el sistema genere marca automática de inadmisorio ya que la actualización del RUT que se realiza no tiene efecto retroactivo a la fecha de presentación de la declaración tributaria y la marca se seguirá generando, por lo cual y una vez el contribuyente haya actualizado el RUT, la gestión de la solicitud radicada mediante el servicio debe ser tramitada de forma manual.</t>
  </si>
  <si>
    <t xml:space="preserve">Socializar memorando que indique la obligación de dar aplicación al lineamiento Caso 36 del "Plan Técnico de Optimización del Uso del Servicio Informático de Devoluciones" </t>
  </si>
  <si>
    <t>Memorando que reitere la obligación de dar aplicación permanente al lineamiento Caso 36 del "Plan Técnico de Optimización del Uso del Servicio Informático de Devoluciones"</t>
  </si>
  <si>
    <t xml:space="preserve">8. Identificar asuntos de solicitudes de devolución y/o compensación radicadas a partir del 01/01/2021 hasta el 30 de marzo de 2022, que hayan generado la marca 10143 a fin de verificar si posteriormente, para el mismo NIT, concepto, año y periodo NO se profirió resolución de devolución y/o compensación, a fin de realizar campaña invitando a estos contribuyentes a actualizar el RUT con la forma asociativa correcta y luego radicar nuevamente su solicitud de devolución. </t>
  </si>
  <si>
    <t>1. Generar reporte asuntos de devoluciones con marca 10143</t>
  </si>
  <si>
    <t>Reporte</t>
  </si>
  <si>
    <t xml:space="preserve">9. Identificar asuntos de solicitudes de devolución y/o compensación radicadas a partir del 01/01/2021 hasta el 30 de marzo de 2022, que hayan generado la marca 10143 a fin de verificar si posteriormente, para el mismo NIT, concepto, año y periodo NO se profirió resolución de devolución y/o compensación, a fin de realizar campaña invitando a estos contribuyentes a actualizar el RUT con la forma asociativa correcta y luego radicar nuevamente su solicitud de devolución. </t>
  </si>
  <si>
    <t xml:space="preserve">2. Proferir oficio dirigido a los solicitantes de devolución de los asuntos identificados, con los parámetros de la campaña </t>
  </si>
  <si>
    <t>Oficio campaña enviado</t>
  </si>
  <si>
    <t>ID del hallazgo III. La DIAN profirió 69 autos inadmisorios improcedentes en solicitudes de devolución por valor total de $1.857.263.000, con aplicación de la causal 10143 “Firma revisor fiscal – declaración año gravable anterior” los cuales a la fecha de radicación de la solicitud contaban con el RUT actualizado en la casilla 63 forma asociativa No. 12 “Sociedad por acciones simplificada”.</t>
  </si>
  <si>
    <t>10. Implementar informe mensual de asuntos con marcas improcedentes reportados por las Direcciones Seccionales y la Dirección Operativa de Grandes Contribuyentes  a través del buzón subdir_recycob_devol@dian.gov.co y evaluar cada uno de los casos para determinar necesidades de ajustes o nuevos desarrollos.</t>
  </si>
  <si>
    <t>1. Implementar informe mensual de asuntos con marcas improcedentes</t>
  </si>
  <si>
    <t>Informe mensual de asuntos con marcas improcedentes</t>
  </si>
  <si>
    <t>11. Implementar informe mensual de asuntos con marcas improcedentes automáticas, informativas o para revisión, reportados por las Direcciones Seccionales y la Dirección Operativa de Grandes Contribuyentes  a través del buzón subdir_recycob_devol@dian.gov.co y evaluar cada uno de los casos para determinar necesidades de ajustes o nuevos desarrollos para implementar en el Servicio Informático de Devoluciones.</t>
  </si>
  <si>
    <t>2. Evaluar mensualmente el reporte de asuntos con marcas improcedentes</t>
  </si>
  <si>
    <t>Acta mensual de evaluación de necesidades de ajustes o nuevos desarrollos a implementar en el Servicio Informático de Devoluciones.</t>
  </si>
  <si>
    <t>12. Implementar informe mensual de asuntos con marcas improcedentes reportados por las Direcciones Seccionales y la Dirección Operativa de Grandes Contribuyentes  a través del buzón subdir_recycob_devol@dian.gov.co y evaluar cada uno de los casos para determinar necesidades de ajustes o nuevos desarrollos.</t>
  </si>
  <si>
    <t>13. Implementar informe mensual de asuntos con marcas improcedentes automáticas, informativas o para revisión, reportados por las Direcciones Seccionales y la Dirección Operativa de Grandes Contribuyentes  a través del buzón subdir_recycob_devol@dian.gov.co y evaluar cada uno de los casos para determinar necesidades de ajustes o nuevos desarrollos para implementar en el Servicio Informático de Devoluciones.</t>
  </si>
  <si>
    <t xml:space="preserve">14. Reiterar a los funcionarios responsables de la gestión de las solicitudes de devolución de las Direcciones Seccionales y de la Dirección Operativa de Grandes Contribuyentes la obligación de dar aplicación a lo establecido en la actividad No. 37 del procedimiento "PR COT 0124 Devolución y/o Compensación por Saldos a favor de renta y ventas mediante el SIE Devoluciones” por cuanto en dicha actividad se establecen las acciones para garantizar el control y seguimiento requeridos para que los actos administrativos decisorios de las solicitudes de devolución sean notificados debida y oportunamente, afecten los sistemas de obligación financiera y contabilidad, y los asuntos se cierren. </t>
  </si>
  <si>
    <t>Socializar memorando que indique la obligación de dar aplicación a la actividad 37 del procedimiento "PR COT 0124 Devolución y/o Compensación por Saldos a favor de renta y ventas mediante el SIE Devoluciones”</t>
  </si>
  <si>
    <t>Memorando que reitere la obligación de dar aplicación permanente a lo establecido en la actividad 37 del procedimiento "PR COT 0124 Devolución y/o Compensación por Saldos a favor de renta y ventas mediante el SIE Devoluciones”</t>
  </si>
  <si>
    <t>INSP. 1707022445
H1,2,3</t>
  </si>
  <si>
    <t>ID del hallazgo I. Una devolución improcedente  al contribuyente METROCUADRADO COM SA con NIT 830072490 asociada al expediente de fiscalización No. DI20162019000345 por valor de $491.158.000 incumpliendo el Artículo 777 del Estatuto Tributario y el artículo 10 de la Ley 43 de 1990, reflejada en la firma de la certificación de la diferencia de ingresos por el Jefe de Impuestos de la empresa mencionada y no del contador o revisor fiscal, generando un riesgo de impacto fiscal por valor de la suma devuelta y oficializada en la Resolución de Devolución No. 62829001273774 del 09 de abril de 2019.</t>
  </si>
  <si>
    <t xml:space="preserve">ID del Riesgo de Gestión  :  Decisión de un proceso de control a las devoluciones fuera de la norma. </t>
  </si>
  <si>
    <t>Reiterar el uso de la herramienta tecnológica "Reporte Gerencial, columna DT Días Transcurridos" dispuesta en el Servicio Informático de Devoluciones para el control de los términos de gestión, indistintamente si el expediente se encuentra en auditoría de fiscalización.</t>
  </si>
  <si>
    <t>Impartir capacitación dirigida a los  funcionarios  de devoluciones responsables de la gestión de las solicitudes de devolución de las Direcciones Seccionales y de la Dirección Operativa de Grandes Contribuyentes enfatizando en la obligación de dar aplicación permanente a la instrucción del Numeral 13 del Manual del Servicio Informático de Devoluciones MN COT 0012, a fin de que se controlen los tiempos de gestión de los actos administrativos decisorios de las solicitudes de devolución  haciendo uso del reporte gerencial (columna DT días transcurridos) que provee el Servicio Informático de Devoluciones, así como el uso del Formato FT-COT-2504 "Registro diario de solicitudes de devolución y/o compensación", el cual contiene las casillas de "Fecha de radicación" y "Fecha de Vencimiento" de las solicitudes de devolución.</t>
  </si>
  <si>
    <t>Lista de asistencia que evidencia la participación en la capacitación de funcionarios de las 34 Direcciones Seccionales y Dirección Operativa de Grandes Contribuyentes.</t>
  </si>
  <si>
    <t xml:space="preserve">Monitorear en forma permanente el cumplimiento de términos para resolver las solicitudes de devolución, mediante el uso de la herramienta tecnológica "Reporte Gerencial, columna DT Días Transcurridos" y  el uso del Formato FT-COT-2504 "Registro diario de solicitudes de devolución y/o compensación", el cual contiene las casillas de "Fecha de radicación" y "Fecha de Vencimiento" de las solicitudes de devolución. </t>
  </si>
  <si>
    <r>
      <t>Verificar</t>
    </r>
    <r>
      <rPr>
        <b/>
        <sz val="12"/>
        <rFont val="Arial"/>
        <family val="2"/>
      </rPr>
      <t xml:space="preserve"> diariamente</t>
    </r>
    <r>
      <rPr>
        <sz val="12"/>
        <rFont val="Arial"/>
        <family val="2"/>
      </rPr>
      <t xml:space="preserve"> el control de términos en la gestión de solicitudes de devolución</t>
    </r>
  </si>
  <si>
    <t xml:space="preserve">Formato FT-COT-2504 actualizado, envío formato a la Subdirección de Devoluciones, mes anterior durante los primeros cinco (5) días hábiles de cada mes </t>
  </si>
  <si>
    <r>
      <rPr>
        <b/>
        <sz val="12"/>
        <rFont val="Arial"/>
        <family val="2"/>
      </rPr>
      <t>DGI</t>
    </r>
    <r>
      <rPr>
        <sz val="12"/>
        <rFont val="Arial"/>
        <family val="2"/>
      </rPr>
      <t xml:space="preserve">
NC - Subproceso Recaudo - Devoluciones
Direcciones Seccionales de Impuestos y De Impuestos y Aduanas,  Dirección Operativa de Grandes Contribuyentes
Divisiones de Recaudo y Cobranzas
División de Recaudo
Coordinación de Devoluciones DOGC
Subdirección de Devoluciones
</t>
    </r>
  </si>
  <si>
    <t>Aplicar lo establecido en el procedimiento PR-ADF-0163 "Organización de Los Archivos de Gestión en la UAE DIAN"  y en el Instructivo IN-ADF-0132 "Manejo de los Archivos en la UAE DIAN".</t>
  </si>
  <si>
    <t>Dar aplicación a las actividades de organización de expedientes de acuerdo a lo establecido en el procedimiento PR-ADF-0163 "Organización de Los Archivos de Gestión en la UAE DIAN"  y en el Instructivo IN-ADF-0132 "Manejo de los Archivos en la UAE DIAN", para los expedientes Híbridos que no se han entregado a las Divisiones de Recaudo y de Divisiones de Recaudo y Cobranzas.</t>
  </si>
  <si>
    <t>Expedientes entregados (Relación trimestral de expedientes entregados a la División de Recaudo, correspondientes al año 2020)</t>
  </si>
  <si>
    <r>
      <rPr>
        <b/>
        <sz val="12"/>
        <rFont val="Arial"/>
        <family val="2"/>
      </rPr>
      <t>DGI</t>
    </r>
    <r>
      <rPr>
        <sz val="12"/>
        <rFont val="Arial"/>
        <family val="2"/>
      </rPr>
      <t xml:space="preserve">
DS - Subproceso Fiscalización y Liquidación
Divisiones de Fiscalización y Liquidación Intensiva
Direccion Seccional de Impuestos de Bogotá</t>
    </r>
  </si>
  <si>
    <t xml:space="preserve">ID del hallazgo II.  Un expediente que supero el término con que cuenta la administración para devolver saldos a favor  por concepto de renta, generando un posible riesgo de impacto fiscal  de $11.057.989, en el caso eventual que el contribuyente reclame la devolución por fuera de términos y que se reconozcan y liquiden los intereses moratorios  correspondientes. </t>
  </si>
  <si>
    <t>Expedientes entregados (Relación de expedientes entregados a la División de Recaudo, correspondientes al año 2021 y 2022)</t>
  </si>
  <si>
    <t>Revisar trimestralmente 10 expedientes de Fiscalización y Liquidación Intensiva - GIT de Investigaciones a las Devoluciones, identificando las etapas, formatos, terminos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t>
  </si>
  <si>
    <t>ID del hallazgo III. Incumplimiento en algunas de las actividades del procedimiento PR-FL-0220 Investigación de Obligaciones Tributarias Sustanciales y Formales Versión 6 y 7.</t>
  </si>
  <si>
    <t>2. Elaborar  trimestralmente el informe  de la verificación de los expedientes con sus soportes por parte de las  divisiones de fiscalización y liquidación, recaudo, recaudo y cobranzas o la dependecia que haga sus veces.</t>
  </si>
  <si>
    <t xml:space="preserve">Presentar un diagnóstico a la Dirección de Gestión Corporativa, sobre el estado de la gestión documental de los expedientes asociados a las solicitudes de devolución, con el objetivo de solictar apoyo de recursos físicos y de personal para actualizar y dejar al día el archivo de gestión </t>
  </si>
  <si>
    <t xml:space="preserve">Elaborar y enviar el documento de diagnóstico a la Dirección de Gestión Corporativa y realizar el seguimiento al trámite </t>
  </si>
  <si>
    <t xml:space="preserve">Diagnóstico y cuminicación de remisión </t>
  </si>
  <si>
    <r>
      <rPr>
        <b/>
        <sz val="12"/>
        <rFont val="Arial"/>
        <family val="2"/>
      </rPr>
      <t>DGI</t>
    </r>
    <r>
      <rPr>
        <sz val="12"/>
        <rFont val="Arial"/>
        <family val="2"/>
      </rPr>
      <t xml:space="preserve">
DS - Subproceso Fiscalización y Liquidación
Dirección Seccional  Impuestos de Bogotá
División de Fiscalización y Liquidación tributaria Intensiva para Personas Jurídicas
</t>
    </r>
  </si>
  <si>
    <t xml:space="preserve">Incluir en la lista de chequeo que hace parte del Memorando 40 del 25 de febrero de 2022,  la verificacion de la  existencia de la carta de presentacion Formato 1810 </t>
  </si>
  <si>
    <t xml:space="preserve">Actualizar y socializar la lista de chequeo que hace parte del Memorando 40 del 25 de febrero de 2022,  la verificacion de la  existencia de la carta de presentacion Formato 1810 </t>
  </si>
  <si>
    <t>Lista de chequeo actualizada
Socilialización a través de correo electrónico de la lista de chequeo</t>
  </si>
  <si>
    <r>
      <rPr>
        <b/>
        <sz val="12"/>
        <rFont val="Arial"/>
        <family val="2"/>
      </rPr>
      <t>DGI</t>
    </r>
    <r>
      <rPr>
        <sz val="12"/>
        <rFont val="Arial"/>
        <family val="2"/>
      </rPr>
      <t xml:space="preserve">
DS - Subproceso Fiscalización y Liquidación
Subdirección de Fiscalización Tributaria
</t>
    </r>
  </si>
  <si>
    <t>TECNOLÓGICO TRIBUTARIO</t>
  </si>
  <si>
    <t>Implementar una solución informàtica que contemple las recomendaciones 1 a la 9 del informe final de la inspección , sujetas a la implementación del plan de modernización tecnologica de la DIAN.(LEY 1819 DEL 2016)</t>
  </si>
  <si>
    <t>Adelantar el proceso
de contratación de la
solución tecnológica</t>
  </si>
  <si>
    <t>Informe de avance
del proceso de
contratación</t>
  </si>
  <si>
    <r>
      <rPr>
        <b/>
        <sz val="12"/>
        <rFont val="Arial"/>
        <family val="2"/>
      </rPr>
      <t>DGI</t>
    </r>
    <r>
      <rPr>
        <sz val="12"/>
        <rFont val="Arial"/>
        <family val="2"/>
      </rPr>
      <t xml:space="preserve">
NC- Subproceso Innovación y Tecnología
Dirección de Gestión de Innovación y Tecnología
Subdirección de Innovación y Proyectos
Subdirección de Soluciones y Desarrollo
Subdirección de Infraestructura Tecnológica y de Operaciones
Subdirección de Procesamiento de Datos
NC- Subproceso Recaudo - Devoluciones
Dirección de Gestión de Impuestos
Subdirección de Recaudo
Coordinación de Administración de Aplicativos de Impuestos
NC-Subproceso Administracion de Cartera 
Dirección de Gestión de Impuestos 
Subdireccion de Cobranzas y Control Extensivo 
Coordinación de Cobranzas</t>
    </r>
  </si>
  <si>
    <t>Inicio de la
implementación de la
solución tecnológica
del Proyecto.</t>
  </si>
  <si>
    <t>Plan de trabajo de
implementación de
la solución
tecnológica.</t>
  </si>
  <si>
    <t>Seguimiento trimestral al plan de
trabajo</t>
  </si>
  <si>
    <t>Puesta en producción del
servicio informático</t>
  </si>
  <si>
    <t>Diseñar, Construir y desplegar en el SIE de Obligacion Financiera y en SIPAC una marcacion que permita identificar plenamente el estado de una sociedad que aparezca en la casilla 89  del RUT.</t>
  </si>
  <si>
    <t>Puesta en producción a Nivel Nacional del sistema construido.</t>
  </si>
  <si>
    <t xml:space="preserve">Sistema funcionando </t>
  </si>
  <si>
    <t>Por determinar de acuerdo a la presentación del requerimiento</t>
  </si>
  <si>
    <r>
      <rPr>
        <b/>
        <sz val="12"/>
        <rFont val="Arial"/>
        <family val="2"/>
      </rPr>
      <t>DGI</t>
    </r>
    <r>
      <rPr>
        <sz val="12"/>
        <rFont val="Arial"/>
        <family val="2"/>
      </rPr>
      <t xml:space="preserve">
NC - Subproceso Recaudo - Devoluciones
Subdirección de Gestión de Recaudo y Cobranzas
Coordinacion de Infraestructura </t>
    </r>
  </si>
  <si>
    <r>
      <t xml:space="preserve">Implementar una solución informatica que permita evaluar y generar alertas en el cumplimiento de una facilidad de pago,  en el nuevo Servicio Informático de Administración de Cartera 
(Implementación sujeta dentro del plan de modernización tecnologica de la DIAN.(LEY 1819 DEL 2016 y 1943 del 2018))
</t>
    </r>
    <r>
      <rPr>
        <b/>
        <sz val="12"/>
        <rFont val="Arial"/>
        <family val="2"/>
      </rPr>
      <t>Implementacion de una herramienta que permita evaluar y generar una alerta en el incumplimiento de una facilidad de pago</t>
    </r>
  </si>
  <si>
    <r>
      <rPr>
        <b/>
        <sz val="12"/>
        <rFont val="Arial"/>
        <family val="2"/>
      </rPr>
      <t>DGI</t>
    </r>
    <r>
      <rPr>
        <sz val="12"/>
        <rFont val="Arial"/>
        <family val="2"/>
      </rPr>
      <t xml:space="preserve">
NC - Subproceso Recaudo - Devoluciones
Dirección de Gestión de Ingresos
Subdirección de Gestión de Recaudo y Cobranzas - Coordinación de Administración de Aplicativos de Recaudo y Cobranzas
Coordinación de Gestión de Cobranzas
NC- Subproceso Innovación y Tecnología
Dirección de Gestión de Innovación y Tecnología</t>
    </r>
  </si>
  <si>
    <r>
      <t xml:space="preserve">Implementar una solución informatica que contemple las recomendaciones del informe final de la inspección acordes con las actuaciones y actos previstos en el procedimiento de facilidades de pago y en todo el proceso de administracion de cartera.
(Implementación sujeta dentro del plan de modernización tecnologica de la DIAN.(LEY 1819 DEL 2016 y 1943 del 2018)) </t>
    </r>
    <r>
      <rPr>
        <b/>
        <sz val="12"/>
        <rFont val="Arial"/>
        <family val="2"/>
      </rPr>
      <t xml:space="preserve">Implementación de una herramienta de control y seguimiento a todas las actuaciones administrativas adelantadas en el procedimiento de facilidades de pago. </t>
    </r>
  </si>
  <si>
    <t>Implementar  una solución informática que permita contar con un sistema de información integrado que refleje la situación fiscal y procesal real de los contribuyentes y se pueda aplicar la presente recomendación.
La actividad se encuentra sujeta al desarrollo del plan de modernización tecnologica de la DIAN. (LEY 1819 DEL 2016 y 1943 del 2018))</t>
  </si>
  <si>
    <t>Implementar una solución informatica, sujeta al plan de modernización tecnologica de la DIAN.(LEY 1819 DEL 2016)</t>
  </si>
  <si>
    <t>ID Inspección</t>
  </si>
  <si>
    <t>Nombre</t>
  </si>
  <si>
    <t>Estado</t>
  </si>
  <si>
    <t>Resumen de datos (OmarI)</t>
  </si>
  <si>
    <t>Resumen de datos (SandraP - JRafael)</t>
  </si>
  <si>
    <t>Acordado - Estandarizado - Verificado</t>
  </si>
  <si>
    <t>Trabajo de Campo</t>
  </si>
  <si>
    <t>Informe Borrador</t>
  </si>
  <si>
    <t>Mesa de Aclaraciones</t>
  </si>
  <si>
    <t>Respuesta de la DIAN</t>
  </si>
  <si>
    <t>Informe Final</t>
  </si>
  <si>
    <t>Mesa de innovación</t>
  </si>
  <si>
    <t>PPFC</t>
  </si>
  <si>
    <t xml:space="preserve">ESTADO ACTUAL </t>
  </si>
  <si>
    <t xml:space="preserve"> responsable</t>
  </si>
  <si>
    <t>observaciones</t>
  </si>
  <si>
    <t>R. Gestion</t>
  </si>
  <si>
    <t>R. Fraude</t>
  </si>
  <si>
    <t>Hallazgos</t>
  </si>
  <si>
    <t xml:space="preserve">acciones </t>
  </si>
  <si>
    <t>cumplidas</t>
  </si>
  <si>
    <t>proceso</t>
  </si>
  <si>
    <t>incumpl</t>
  </si>
  <si>
    <t xml:space="preserve">HALLAZGOS </t>
  </si>
  <si>
    <t>ACCIONES</t>
  </si>
  <si>
    <t>Prescripción de obligaciones</t>
  </si>
  <si>
    <t>ejecutado</t>
  </si>
  <si>
    <t>En desarrollo plan</t>
  </si>
  <si>
    <t>SG. RECAUDO Y COBRANZAS</t>
  </si>
  <si>
    <t>seguimientos</t>
  </si>
  <si>
    <r>
      <t>2</t>
    </r>
    <r>
      <rPr>
        <sz val="14"/>
        <color rgb="FFFF0000"/>
        <rFont val="Arial"/>
        <family val="2"/>
      </rPr>
      <t>(4)</t>
    </r>
  </si>
  <si>
    <t>Verificación de la efectividad de los controles asociados a la cancelación de la inscripción en RUT y la incidencia en la OF</t>
  </si>
  <si>
    <t>Se ajusto posterior a la conciliación, por tener una acción que estaba en Tecnológico tributario casilla 89 RUT de SIPAC</t>
  </si>
  <si>
    <t>Valoración de riesgos en la disposición y destrucción de mercancías aprhendidas</t>
  </si>
  <si>
    <t xml:space="preserve">SG. COMERCIAL </t>
  </si>
  <si>
    <r>
      <t>34</t>
    </r>
    <r>
      <rPr>
        <sz val="14"/>
        <color rgb="FFFF0000"/>
        <rFont val="Arial"/>
        <family val="2"/>
      </rPr>
      <t>(36)</t>
    </r>
  </si>
  <si>
    <t>Modulo de selectividad aduanera</t>
  </si>
  <si>
    <t>SG. ANALISIS OPERACIONAL</t>
  </si>
  <si>
    <t>Se ajusta plan septi 21 2020</t>
  </si>
  <si>
    <t>Verificación del cumplimiento de requisitos y tiempos en el trámite de las Devoluciones DIAN</t>
  </si>
  <si>
    <r>
      <t>17</t>
    </r>
    <r>
      <rPr>
        <sz val="14"/>
        <color rgb="FFFF0000"/>
        <rFont val="Arial"/>
        <family val="2"/>
      </rPr>
      <t>(27)</t>
    </r>
  </si>
  <si>
    <t>Se toman los controles por acciones</t>
  </si>
  <si>
    <t>SN</t>
  </si>
  <si>
    <t>Dir. Aduanas</t>
  </si>
  <si>
    <t>Plan detenido por decisión gerencia</t>
  </si>
  <si>
    <r>
      <t>4</t>
    </r>
    <r>
      <rPr>
        <sz val="14"/>
        <color rgb="FFFF0000"/>
        <rFont val="Arial"/>
        <family val="2"/>
      </rPr>
      <t>(9)</t>
    </r>
  </si>
  <si>
    <t>Cambiar por tecnológico aduanero
Actualizar PMI</t>
  </si>
  <si>
    <t>Valoración de los controles asociados a la gestión y trazabilidad de las facilidades pago</t>
  </si>
  <si>
    <t>Aprobado 08 abril/19</t>
  </si>
  <si>
    <r>
      <t>17</t>
    </r>
    <r>
      <rPr>
        <sz val="14"/>
        <color rgb="FFFF0000"/>
        <rFont val="Arial"/>
        <family val="2"/>
      </rPr>
      <t>(1)</t>
    </r>
  </si>
  <si>
    <r>
      <t>9(</t>
    </r>
    <r>
      <rPr>
        <sz val="14"/>
        <color rgb="FFFF0000"/>
        <rFont val="Arial"/>
        <family val="2"/>
      </rPr>
      <t>7)</t>
    </r>
  </si>
  <si>
    <t>Devoluciones - SIE y Perfilamiento</t>
  </si>
  <si>
    <t>Aprobado 20/11/2019</t>
  </si>
  <si>
    <r>
      <t>5(</t>
    </r>
    <r>
      <rPr>
        <sz val="10"/>
        <color rgb="FFFF0000"/>
        <rFont val="Arial"/>
        <family val="2"/>
      </rPr>
      <t>13)</t>
    </r>
  </si>
  <si>
    <t>Normalización de saldos</t>
  </si>
  <si>
    <t>informe final 27/01/2020</t>
  </si>
  <si>
    <r>
      <t>1</t>
    </r>
    <r>
      <rPr>
        <sz val="10"/>
        <color rgb="FFFF0000"/>
        <rFont val="Arial"/>
        <family val="2"/>
      </rPr>
      <t>(5)</t>
    </r>
  </si>
  <si>
    <r>
      <t xml:space="preserve">11 </t>
    </r>
    <r>
      <rPr>
        <sz val="10"/>
        <color rgb="FFFF0000"/>
        <rFont val="Arial"/>
        <family val="2"/>
      </rPr>
      <t>(20)</t>
    </r>
  </si>
  <si>
    <t>Obligacion Financiera</t>
  </si>
  <si>
    <t>SE entregó Plan 17/01/2020</t>
  </si>
  <si>
    <r>
      <t>5</t>
    </r>
    <r>
      <rPr>
        <sz val="10"/>
        <color rgb="FFFF0000"/>
        <rFont val="Arial"/>
        <family val="2"/>
      </rPr>
      <t>(27)</t>
    </r>
  </si>
  <si>
    <t>Aprehensión de mercancias y expedición de apoyo técnico</t>
  </si>
  <si>
    <t>SE entregó Plan 24/01/2020</t>
  </si>
  <si>
    <r>
      <t>8</t>
    </r>
    <r>
      <rPr>
        <sz val="10"/>
        <color rgb="FFFF0000"/>
        <rFont val="Arial"/>
        <family val="2"/>
      </rPr>
      <t xml:space="preserve"> (12)</t>
    </r>
  </si>
  <si>
    <t>Reconocmimiento de carga</t>
  </si>
  <si>
    <t>Aprobado 16/01/2020</t>
  </si>
  <si>
    <r>
      <t>9</t>
    </r>
    <r>
      <rPr>
        <sz val="10"/>
        <color rgb="FFFF0000"/>
        <rFont val="Arial"/>
        <family val="2"/>
      </rPr>
      <t>(20)</t>
    </r>
  </si>
  <si>
    <t>Tránsito Aduanero</t>
  </si>
  <si>
    <t>respuesta a preliminar 24/01/2020</t>
  </si>
  <si>
    <r>
      <t>10</t>
    </r>
    <r>
      <rPr>
        <sz val="10"/>
        <color rgb="FFFF0000"/>
        <rFont val="Arial"/>
        <family val="2"/>
      </rPr>
      <t>(13)</t>
    </r>
  </si>
  <si>
    <t xml:space="preserve">Remate de Bienes </t>
  </si>
  <si>
    <t>SE entregó Plan</t>
  </si>
  <si>
    <t>Oportunidad de las medidas cautelares</t>
  </si>
  <si>
    <t>SE entregó Plan 23/01/2020</t>
  </si>
  <si>
    <t>Operación en Zonas Francas</t>
  </si>
  <si>
    <t>Chatarrización</t>
  </si>
  <si>
    <t>SG Comercializacion</t>
  </si>
  <si>
    <t>en ejecución</t>
  </si>
  <si>
    <t>Facilidades de Pago</t>
  </si>
  <si>
    <t>Estampilla pro Universidad Nacional y demás universidades de Colombia</t>
  </si>
  <si>
    <t>SG. Fiscalización Tributaria</t>
  </si>
  <si>
    <t>En apertura de inspección</t>
  </si>
  <si>
    <r>
      <t>5</t>
    </r>
    <r>
      <rPr>
        <sz val="10"/>
        <color rgb="FFFF0000"/>
        <rFont val="Arial"/>
        <family val="2"/>
      </rPr>
      <t>(9)</t>
    </r>
  </si>
  <si>
    <t>Gestión de la Continuidad del negocio</t>
  </si>
  <si>
    <t>DGO</t>
  </si>
  <si>
    <r>
      <t>7</t>
    </r>
    <r>
      <rPr>
        <sz val="10"/>
        <color rgb="FFFF0000"/>
        <rFont val="Arial"/>
        <family val="2"/>
      </rPr>
      <t>(6)</t>
    </r>
  </si>
  <si>
    <t>Inspección al control aduanero posterior (fiscalización aduanera)</t>
  </si>
  <si>
    <t>SG. Fiscalización Aduanera</t>
  </si>
  <si>
    <r>
      <t>7</t>
    </r>
    <r>
      <rPr>
        <sz val="10"/>
        <color rgb="FFFF0000"/>
        <rFont val="Arial"/>
        <family val="2"/>
      </rPr>
      <t>(9)</t>
    </r>
  </si>
  <si>
    <t>Efectividad en la determinación de impuestos</t>
  </si>
  <si>
    <r>
      <t>3</t>
    </r>
    <r>
      <rPr>
        <sz val="10"/>
        <color rgb="FFFF0000"/>
        <rFont val="Arial"/>
        <family val="2"/>
      </rPr>
      <t>(2)</t>
    </r>
  </si>
  <si>
    <t>Verificación al control de mantenimiento de requisitos y obligaciones a los operadores de tráfico postal y envíos urgentes</t>
  </si>
  <si>
    <r>
      <t>13</t>
    </r>
    <r>
      <rPr>
        <sz val="10"/>
        <color rgb="FFFF0000"/>
        <rFont val="Arial"/>
        <family val="2"/>
      </rPr>
      <t>(19)</t>
    </r>
  </si>
  <si>
    <t>Se toamn los controles por acciones</t>
  </si>
  <si>
    <t>Efectividad en los controles para la determinación de infracciones cambiarias en comercio exterior</t>
  </si>
  <si>
    <r>
      <t>7(</t>
    </r>
    <r>
      <rPr>
        <sz val="10"/>
        <color rgb="FFFF0000"/>
        <rFont val="Arial"/>
        <family val="2"/>
      </rPr>
      <t>1)</t>
    </r>
  </si>
  <si>
    <t>Se corrige por elárea</t>
  </si>
  <si>
    <t>Efectividad en los controles y lineamientos normativos en el procedimiento abreviado de devoluciones del Decreto 535 de 2020”</t>
  </si>
  <si>
    <t>INGRESOS</t>
  </si>
  <si>
    <r>
      <t>16</t>
    </r>
    <r>
      <rPr>
        <sz val="10"/>
        <color rgb="FFFF0000"/>
        <rFont val="Arial"/>
        <family val="2"/>
      </rPr>
      <t>(36)</t>
    </r>
  </si>
  <si>
    <t>Efectividad en la aplicación de los procedimientos de facilidades de pago y Títulos de depósito judicial efectuados durante la emergencia económica, social y ecológica 2020</t>
  </si>
  <si>
    <t>Verificación de controles sobre las actividades del procedimiento de donación de bienes en el marco de la actual emergencia sanitaria 2020"</t>
  </si>
  <si>
    <t>DGRAE</t>
  </si>
  <si>
    <r>
      <t>Efectividad en la fiscalización, liquidación, cobro y recaudo tributario Seccional Yopal</t>
    </r>
    <r>
      <rPr>
        <sz val="12"/>
        <color theme="1"/>
        <rFont val="Arial"/>
        <family val="2"/>
      </rPr>
      <t>.”</t>
    </r>
  </si>
  <si>
    <r>
      <t>6</t>
    </r>
    <r>
      <rPr>
        <sz val="10"/>
        <color rgb="FFFF0000"/>
        <rFont val="Arial"/>
        <family val="2"/>
      </rPr>
      <t>(7)</t>
    </r>
  </si>
  <si>
    <r>
      <t>Inspección aduanera y Decomiso de mercancías</t>
    </r>
    <r>
      <rPr>
        <sz val="12"/>
        <color rgb="FF000000"/>
        <rFont val="Arial"/>
        <family val="2"/>
      </rPr>
      <t>.”</t>
    </r>
  </si>
  <si>
    <t>DGA - DGF</t>
  </si>
  <si>
    <r>
      <t>11</t>
    </r>
    <r>
      <rPr>
        <sz val="10"/>
        <color rgb="FFFF0000"/>
        <rFont val="Arial"/>
        <family val="2"/>
      </rPr>
      <t>(14)</t>
    </r>
  </si>
  <si>
    <t>Eficacia de la notificaciòn en los mandamientos de pago</t>
  </si>
  <si>
    <t>RRFF</t>
  </si>
  <si>
    <t>Eficacia en la corrección de inconsistencias y su registro en el SIE obligación financiera, en la Dirección Seccional de Impuestos Bogotá</t>
  </si>
  <si>
    <r>
      <t>11</t>
    </r>
    <r>
      <rPr>
        <sz val="10"/>
        <color rgb="FFFF0000"/>
        <rFont val="Arial"/>
        <family val="2"/>
      </rPr>
      <t>(10)</t>
    </r>
  </si>
  <si>
    <t>Verificación de los controles relacionados con el procedimiento de recursos en sede administrativa</t>
  </si>
  <si>
    <t>JURIDICA</t>
  </si>
  <si>
    <r>
      <t>7</t>
    </r>
    <r>
      <rPr>
        <sz val="10"/>
        <color rgb="FFFF0000"/>
        <rFont val="Arial"/>
        <family val="2"/>
      </rPr>
      <t>(8)</t>
    </r>
  </si>
  <si>
    <t>Determinación de la Modalidad y Eficiencia en la Disposición de Mercancía Aprehendida, Decomisada o Abandonada a favor de la Nación</t>
  </si>
  <si>
    <t>COMERCIAL</t>
  </si>
  <si>
    <t>Traslado de conductas punibles en control aduanero</t>
  </si>
  <si>
    <t>DGF, DGJ</t>
  </si>
  <si>
    <t xml:space="preserve"> Inadmisorios de devoluciones</t>
  </si>
  <si>
    <t>Evaluación de las actividades relacionadas con la gestión de Garantías aduaneras</t>
  </si>
  <si>
    <t>pendiente plan</t>
  </si>
  <si>
    <t>DGA, DGF</t>
  </si>
  <si>
    <r>
      <t>8</t>
    </r>
    <r>
      <rPr>
        <sz val="10"/>
        <color rgb="FFFF0000"/>
        <rFont val="Arial"/>
        <family val="2"/>
      </rPr>
      <t>(1)</t>
    </r>
  </si>
  <si>
    <t>CORREGIDO</t>
  </si>
  <si>
    <t>Control carga en tránsitos aduaneros Seccional de Aduanas de Barranquilla</t>
  </si>
  <si>
    <t>en inspecion</t>
  </si>
  <si>
    <t>DGA</t>
  </si>
  <si>
    <t>AUDITORÍA ESPECIALIZADA DE HIDROCARBUROS Y MINERÍA</t>
  </si>
  <si>
    <t>Fiscalización de Devoluciones Personas Jurídicas y Asimiladas.</t>
  </si>
  <si>
    <t>Clasificación y actualización arancelaria</t>
  </si>
  <si>
    <t>Control a la carga en tráfico postal y envíos urgentes</t>
  </si>
  <si>
    <t>Fiscalización Personas Jurídicas y Asimiladas. Dirección Seccional de Impuestos de Bogotá</t>
  </si>
  <si>
    <t>Tecnologico Tributario</t>
  </si>
  <si>
    <r>
      <t>6(</t>
    </r>
    <r>
      <rPr>
        <sz val="10"/>
        <color rgb="FFFF0000"/>
        <rFont val="Arial"/>
        <family val="2"/>
      </rPr>
      <t>7)</t>
    </r>
  </si>
  <si>
    <t>Tecnológico Aduanero</t>
  </si>
  <si>
    <t>TOTALES</t>
  </si>
  <si>
    <t xml:space="preserve">TOTAL ACORDADO - ESTANDARIZADO - VERIFICADO </t>
  </si>
  <si>
    <t>6
Se ajustran de la inspección 2429 las Acciones</t>
  </si>
  <si>
    <t xml:space="preserve">Por último el plan 1707022421, debe ser retirado en razón a su terminación. Anexo soporte. </t>
  </si>
  <si>
    <t>Solicitar formalmente a la Subdirección de procesos y riesgos operativos el apoyo metodológico para la modificación de los procedimientos y cartillas.</t>
  </si>
  <si>
    <t xml:space="preserve">Revisar los cambios técnicos que requiere la cartilla CT-CAC-0052
V4 “Agendamiento de Citas”, para que el correo de agendamiento sea coord_canal_experiencia@dian.gov.co, 
</t>
  </si>
  <si>
    <t xml:space="preserve"> Revisar los cambios técnicos que requiere La cartilla CT-CAC-0057 V4 “Evaluación del servicio y atención al ciudadano cliente” para que se ajusten a los acuerdos de niveles de servicio actuales.</t>
  </si>
  <si>
    <t>Solicitar formalmente a la Subdirección de procesos y riesgos operativos el apoyo metodológico para la modificación de los procedimientos, formatos y cartillas.</t>
  </si>
  <si>
    <t xml:space="preserve"> Gestionar la actualización de la cartilla CT-CAC-0052 V4 “Agendamiento de Citas”</t>
  </si>
  <si>
    <t xml:space="preserve"> Gestionar la actualización de la cartilla CT-CAC-0057 V4 “Evaluación del servicio y atención al ciudadano cliente”</t>
  </si>
  <si>
    <t xml:space="preserve">
Revisar los cambios técnicos que se requieren para ajustar la cartilla de agendamiento CT-CAC-0052 V4 “Agendamiento de Citas” para subsanar la remisión del formato de solicitud de agendamiento, para que el mismo pueda ser efectuado por parte de jefe de división, grupo interno de trabajo, su delegado o quien haga sus veces.
</t>
  </si>
  <si>
    <t xml:space="preserve"> Gestionar la actualización del procedimiento  PR-CAC 0265 V8 “Atención en Canales” en las actividades 7, 8, 9 y 10 </t>
  </si>
  <si>
    <t>Plan de autoevaluación e Informe de visita.</t>
  </si>
  <si>
    <t>Oficio solicitud apoyo metodológico a la Subdirección de procesos y riesgos operativos</t>
  </si>
  <si>
    <t xml:space="preserve">
Revisar los cambios técnicos que requiere El procedimiento PR-CAC-0265 V8, Atención en Canales, para que contemple la atención virtual.
</t>
  </si>
  <si>
    <t xml:space="preserve">Documento de diagnóstico </t>
  </si>
  <si>
    <t xml:space="preserve">Resolución 484 de 2013 actualizada 
Resolución 121 de 2014 actualizada
MN-ITT-0072 Manual de Políticas y Lineamientos de Seguridad de la Información Actualizado </t>
  </si>
  <si>
    <t xml:space="preserve">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t>
  </si>
  <si>
    <t xml:space="preserve">Actualizar el sistema operativo en las versiones que se consideren necesarias para mantener las políticas de seguridad de la información, en los equipos de los kioscos de autogestión </t>
  </si>
  <si>
    <t xml:space="preserve">Caso registrado con la solución implementada </t>
  </si>
  <si>
    <t xml:space="preserve">Actualizar los documentos asociados a lineamientos y políticas de seguridad de la información, teniendo en cuenta el servicio prestado al ciudadano y el derecho a la información pública y nacional y realizar la configuración respectiva en los equipos de los kioscos de autogestión </t>
  </si>
  <si>
    <t xml:space="preserve">Realizar reuniones y visitas técnicas con las partes interesadas para realizar las actualizaciones Microsoft Office en las versiones que se consideren necesarias para mantener las políticas de seguridad de la información </t>
  </si>
  <si>
    <t xml:space="preserve">Informe de implementación y puesta en producción de la solución tecnólogica </t>
  </si>
  <si>
    <t xml:space="preserve">Desarrollo  del proceso de contratación  en sus diferentes etapas </t>
  </si>
  <si>
    <t xml:space="preserve">Informe de la implementación y puesta en producción de la solución tecnólogica </t>
  </si>
  <si>
    <t xml:space="preserve">Sensibilizar sobre las políticas de seguridad de la información, a los equipos de los kioscos de autogestión con ocasión de los trámites realizados por los ciudadanos. </t>
  </si>
  <si>
    <t xml:space="preserve">Realizar sesiones de sensibilización con las partes interesadas para revisar las políticas de seguridad con los equipos de los kioscos de autogestión con ocasión de los trámites realizados por los ciudadanos.  </t>
  </si>
  <si>
    <t>Revisar los cambios técnicos que requiere El formato  FT-CAC-2612 V3 “Solicitud agendamiento de
citas” para ajustar el tiempo y tramites que se encuentre acorde a lo establecido para las direcciones seccionales.</t>
  </si>
  <si>
    <t>Solicitar la actualización de la información de las páginas
web SUIT (Sistema Único de Información de Trámites) y el Portal Único
del Estado Colombiano GOV.CO, según su competencia.</t>
  </si>
  <si>
    <t xml:space="preserve">Desarrollo del proceso de contratación  en sus diferentes etapas </t>
  </si>
  <si>
    <t xml:space="preserve">Actualizar Microsoft Office en las versiones que se consideren necesarias para mantener las políticas de seguridad de la información, en los equipos de los kioscos de autogestión </t>
  </si>
  <si>
    <t xml:space="preserve">Desarrollar el proceso de contratación </t>
  </si>
  <si>
    <t xml:space="preserve"> Solicitar a tecnología la actualización de la información como lo indica el procedimiento PR-IIT-0342.   </t>
  </si>
  <si>
    <t xml:space="preserve">Solicitar a todas las áreas, la revisión de la información que se encuentra publicada en las páginas web SUIT (Sistema Único de Información de Trámites) y el Portal Único
del Estado Colombiano GOV.CO para que cada una de ellas, revise que la información se encuentre actualizada y en caso de ser necesario usen el procedimiento PR-IIT-0342.   </t>
  </si>
  <si>
    <t>Realizar acción de control</t>
  </si>
  <si>
    <t>Realizar acción de control que permita subsanar los problemas identificados con la solicitud de agendamiento</t>
  </si>
  <si>
    <t xml:space="preserve">
Revisar los cambios técnicos que requieren para ajustar cartilla de agendamiento CT-CAC 052 para subsanar los tiempos de solicitud de agendamiento, de acuerdo con la dinámica de la operación.
</t>
  </si>
  <si>
    <t>Incorporar en el plan de autoevaluación la visita (virtual o presencial) para verificar el cumplimiento de la CT-CAC-0052 V4 “Agendamiento de Citas”. Por el incumplimiento en el tiempo de remisión</t>
  </si>
  <si>
    <t>Realizar acción de control que permita subsanar los problemas identificados con el tiempo de remisión de la solicitud de agendamiento.</t>
  </si>
  <si>
    <t>Realizar acción de control que permita subsanar los problemas identificados con los roles de los agentes de servicio.</t>
  </si>
  <si>
    <t xml:space="preserve">Revisar los cambios técnicos que se requieren para ajustar el procedimiento  de atención en canales PR-CAC 0265 V8 “Atención en Canales” en las actividades 7, 8, 9 y 10 . Para complementar las fallas que se presentan en la atención presencial de las actividades descritas. 
 </t>
  </si>
  <si>
    <t>Realizar acción de control que permita subsanar los problemas identificados con los tiempos de espera en sala.</t>
  </si>
  <si>
    <t>Implementar control de calidad de los documentos antes de su publicación.</t>
  </si>
  <si>
    <t>Comunicación a todas las áreas implicadas de la implementación del control de calidad de los documentos.</t>
  </si>
  <si>
    <t>Se acogerán las recomendaciones que suministra la Oficina de Control Interno para la política y se le remitirá a la Subdirección de Soluciones y Desarrollo para que lo públique en el portal correspondiente.</t>
  </si>
  <si>
    <t xml:space="preserve">Realizar un diagnóstico con el fin de validar las políticas y lineamientos establecidos y configurados en  los equipos de los Kioscos de autogestión, teniendo en cuenta el servicio prestado al ciudadano y el derecho de acceso a la información pública y nacional.  </t>
  </si>
  <si>
    <t>Realizar acción de control que permita subsanar los problemas identificados con la señalética.</t>
  </si>
  <si>
    <t>Implementar una politíca para la inactivación de los puertos USB en los equipos de los kioscos de autogestión</t>
  </si>
  <si>
    <t xml:space="preserve">Realizar la solicitud a la Subdirección de Infraestructura Tecnológica y de Operaciones para la implementación de una política para la inactivación de los puertos USB en los equipos de los kioscos de autogestión
</t>
  </si>
  <si>
    <t>Implementar una política  de GPO para realizar diariamente el borrado seguro de información (temporales, archivo de escritorio, papelera, descargas, historial de navegación, contraseñas) y demás información que este almacenada en los equipos de los kioscos de autogestión</t>
  </si>
  <si>
    <t xml:space="preserve">Realizar la solicitud a la Subdirección de Infraestructura Tecnológica y de Operaciones para la implementación de una política  de GPO para realizar diariamente borrado de información (temporales, archivo de escritorio, papelera, descargas, historial de navegación, contraseñas) y demás información que este almacenada en los equipos de los kioscos de autogestión
</t>
  </si>
  <si>
    <t xml:space="preserve">Realizar reuniones y visitas técnicas con las partes interesadas para realizar las actualizaciones del sistema operativo en las versiones que se consideren necesarias para mantener las políticas de seguridad de la información </t>
  </si>
  <si>
    <t>Cartilla técnicamente ajustada en escrito dirigido a la dependencia competente para proceder con las actualizaciones correspondientes.</t>
  </si>
  <si>
    <t>Se adelantará una mesa de trabajo (virtual o presencial) para retroalimentar la aplicación de la Cartilla CT-CAC-0056 V3 en lo relacionado con el Rol de los servidores que realizan funciones de filtro y suministro de información.</t>
  </si>
  <si>
    <t>Acta de la mesa de trabajo donde se documente lo tratado.</t>
  </si>
  <si>
    <t>Procedimiento técnicamente ajustado en escrito dirigido a la dependencia competente para proceder con las actualizaciones correspondientes.</t>
  </si>
  <si>
    <r>
      <t>Comunicar que los documentos a publicar en la red previo a su publicación, deben ser revisados mínimo por dos personas, quienes figurarán en el documento como: "</t>
    </r>
    <r>
      <rPr>
        <i/>
        <sz val="12"/>
        <rFont val="Arial"/>
        <family val="2"/>
      </rPr>
      <t>Proyectó y reviso</t>
    </r>
    <r>
      <rPr>
        <sz val="12"/>
        <rFont val="Arial"/>
        <family val="2"/>
      </rPr>
      <t>"</t>
    </r>
  </si>
  <si>
    <r>
      <rPr>
        <b/>
        <sz val="12"/>
        <rFont val="Arial"/>
        <family val="2"/>
      </rPr>
      <t xml:space="preserve">Hallazgo 5. Deficiencia en el control de la información registrada en la aplicación  Digiturno
</t>
    </r>
    <r>
      <rPr>
        <sz val="12"/>
        <rFont val="Arial"/>
        <family val="2"/>
      </rPr>
      <t xml:space="preserve">
Verificada la información allegada por la Subdirección de Servicio al Ciudadano en Asuntos Tributarios y la Coordinación de Canales de Servicio y Experiencia del Usuario, respecto de los registros realizados en el Digiturno en los Puntos de Contacto Auditados, para el periodo objeto de auditoría, en el reporte A18 que incluye las transacciones realizadas en ambiente de producción, se evidenció entre otros:
a)	Identificación errada y con registros en blanco del ciudadano cliente.
b)	Razón social errada y con registros en blanco.
c)	Resultado del trámite con registros en blanco.
d)	Trámites en blanco.
 </t>
    </r>
    <r>
      <rPr>
        <b/>
        <sz val="12"/>
        <rFont val="Arial"/>
        <family val="2"/>
      </rPr>
      <t>(Ver Tabla Nro. 6  Registros con inconsistencias en reporte A18- Digiturno, página 22 - INFORME AUDITORÍA A LOS MECANISMOS DE ATENCIÓN AL CIUDADANO AMA2024-002)</t>
    </r>
  </si>
  <si>
    <t xml:space="preserve"> Gestionar la actualización del procedimiento PR-CAC-0265 V8, Atención en Canales</t>
  </si>
  <si>
    <t xml:space="preserve"> Gestionar la actualización del formato FT-CAC-2612 V3 “Solicitud agendamiento de
citas” </t>
  </si>
  <si>
    <r>
      <t>Solicitar los cambios técnicos para Individualizar y ajustar en la cartilla CT-CAC-0052 V4 “Agendamiento de Citas”, el apartado de: "</t>
    </r>
    <r>
      <rPr>
        <i/>
        <sz val="12"/>
        <rFont val="Arial"/>
        <family val="2"/>
      </rPr>
      <t>documentos relacionados</t>
    </r>
    <r>
      <rPr>
        <sz val="12"/>
        <rFont val="Arial"/>
        <family val="2"/>
      </rPr>
      <t xml:space="preserve">" con el procedimiento adecuado, que es el PR-IIT-0342  “Gestión de trámites, otros procedimientos administrativos (OPA) y/o consultas". El procedimiento PR-PEC-0342  no existe.
</t>
    </r>
  </si>
  <si>
    <t xml:space="preserve">Solicitar apoyo metodológico al área competente. </t>
  </si>
  <si>
    <t>Solicitar apoyo metodológico al área competente</t>
  </si>
  <si>
    <t xml:space="preserve">Solicitar apoyo metodológico al área competente </t>
  </si>
  <si>
    <t>Programar visita de autoevaluación, auditoría y retroalimentación respecto de la aplicación Cartilla CT-CAC-0052 V4</t>
  </si>
  <si>
    <t>Programar visita de autoevaluación, auditoría y retroalimentación respecto de la aplicación Cartilla CT-CAC-0056 V3</t>
  </si>
  <si>
    <t>Programar visita de autoevaluación, auditoría y retroalimentación respecto de los tiempos de espera en la promesa de servicio</t>
  </si>
  <si>
    <t>Programar visita de autoevaluación, auditoría y retroalimentación señaletica</t>
  </si>
  <si>
    <t xml:space="preserve"> Gestionar la actualización de la cartilla CT-CAC -0052 </t>
  </si>
  <si>
    <t xml:space="preserve">Realizar reuniones con las partes interesadas con el fin de  verificar las políticas y lineamientos establecidos y configurados en los equipos de los kioscos de autogestión, teniendo en cuenta el servicio prestado al ciudadano y el derecho de acceso a la información pública y nacional.  </t>
  </si>
  <si>
    <t xml:space="preserve"> Solicitar la aplicación de la evaluación de experiencia de usuario</t>
  </si>
  <si>
    <t xml:space="preserve"> Gestionar la actualización la cartilla de agendamiento CT-CAC-0052 </t>
  </si>
  <si>
    <t xml:space="preserve">Revisar los cambios técnicos que requieren para ajustar cartilla de agendamiento CT-CAC -0052 para subsanar los enlaces afectados.
</t>
  </si>
  <si>
    <r>
      <rPr>
        <b/>
        <sz val="12"/>
        <rFont val="Arial"/>
        <family val="2"/>
      </rPr>
      <t xml:space="preserve">Hallazgo 1. Desactualización de procedimiento, cartillas, formatos, así como de la información dispuesta para la atención del ciudadano cliente 
</t>
    </r>
    <r>
      <rPr>
        <sz val="12"/>
        <rFont val="Arial"/>
        <family val="2"/>
      </rPr>
      <t xml:space="preserve">
En la revisión efectuada a los documentos que soportan la prestación del ciclo del servicio en la atención del ciudadano cliente, para el periodo comprendido del 1 de julio de 2023 a 29 de febrero de 2024, respecto de la operatividad en los puntos de contacto auditados:  BCH, La Alpujarra y Sede Centro, en las Direcciones Seccionales de Impuestos de Bogotá, Medellín y Cali, respectivamente, se evidenció lo siguiente:
a)	La última actualización realizada a los documentos: PR-CAC-0265 V8 “Atención en Canales”, CT-CAC-0052 V4 “Agendamiento de citas”, CT-CAC-0054 V3 “Protocolos de Servicio en la Atención”, CT-CAC-0056 V3 “Atención presencial” y CT-CAC-0057 V4 “Evaluación del servicio y atención al ciudadano cliente”, corresponde al 30 de septiembre de 2021, sin embargo, desde esa fecha y hasta el periodo de auditoría, se han venido presentando cambios en el desarrollo de las actividades que contemplan la atención al ciudadano hoy en día, tales como:
	El procedimiento PR-CAC-0265 V8 “Atención en Canales”, no contempla la modalidad de atención virtual que se desarrolla en los puntos de contacto, a través de Microsoft Teams, la cual es una plataforma unificada de comunicación y colaboración al servicio de la entidad.
	El correo subdir_asistencia_cliente@dian.gov.co para remitir la solicitud de inicio de agendamiento de citas, señalado en la Cartilla CT-CAC-0052 V4 “Agendamiento de Citas”, no corresponde al usado en la actualidad por las Direcciones Seccionales auditadas (coord_canal_experiencia@dian.gov.co).
	El formato de agendamiento FT-CAC-2612 V3 “Solicitud agendamiento de citas” publicado en el listado maestro de documentos, no está acorde con los tiempos y trámites establecidos a las Direcciones Seccionales por la Coordinación de Canales de Servicio y Experiencia del Usuario, para la programación mensual del agendamiento de citas presenciales y virtuales, a través de lineamientos impartidos mediante correo electrónico del 20 de octubre del 2023.
	Los acuerdos de niveles de servicio modificados a partir del mes de octubre de 2023 y que se encuentran vigentes, establecidos por la Coordinación de Canales de Servicio y Experiencia del Usuario, difieren de los establecidos en la Cartilla CT-CAC-0057 V4 “Evaluación del servicio y atención al ciudadano cliente”, en cuanto a cantidad, tiempos y trámites.
	Desactualización de la información y trámites publicados en las páginas web SUIT (Sistema Único de Información de Trámites) y el Portal Único del Estado Colombiano GOV.CO, frente a la registrada en la página web de la DIAN, así: los números telefónicos de los puntos de contacto auditados y publicados en las páginas web SUIT y GOV.CO, difieren de los publicados en la página web de la DIAN y además, al establecer contacto se refieren como “número inválido y/o marcación errada”, en los siguientes casos: (Ver Tabla Nro. 1 Números telefónicos publicados páginas web DIAN, SUIT y GOV.CO, página 13  - INFORME AUDITORÍA A LOS MECANISMOS DE ATENCIÓN AL CIUDADANO AMA2024-002).
Adicionalmente, el link de SUIT de los siguientes trámites, redirecciona a otras actividades y/o entidades, que no corresponden:  (Ver Tabla Nro. 2  Trámites con direccionamiento errado publicados en página web SUIT, página 13  - INFORME AUDITORÍA A LOS MECANISMOS DE ATENCIÓN AL CIUDADANO AMA2024-002)
De la misma forma, el link de GOV.CO de los siguientes trámites, redireccionan a otras actividades y/o enlaces inactivos, que no corresponden:  (Ver Tabla Nro. 3  Trámites con direccionamiento errado en página web GOV.CO, página 14  - INFORME AUDITORÍA A LOS MECANISMOS DE ATENCIÓN AL CIUDADANO AMA2024-002)
Por último, el horario de atención señalado para el Punto de Contacto - La Alpujarra en las páginas web SUIT y GOV.CO es de 7:45 a.m. a  3:45 p.m., en la página DIAN 6:45 a.m. a 2:45 p.m., lo que no corresponde con lo informado y evidenciado en visita a ese punto de contacto cuyo horario es 6:45 a.m. a 3:00 p.m.
b)	El procedimiento PR-CAC-0265 V8 “Atención en Canales”, menciona como documento relacionado el procedimiento PR-PEC-0342 denominado “Gestión de trámites, otros procedimientos administrativos (OPA) y/o consultas”, a su vez la cartilla CT-CAC-0052 V4 “Agendamiento de Citas”,  hacen referencia al mismo procedimiento PR-PEC-0342, pero en este documento esta denominado como: “Creación y/o Racionalización de Trámites y Otros Procedimientos Administrativos”, es decir, con el mismo código se describen dos procedimientos diferentes, los cuales inclusive no se encuentran en el listado maestro de documentos.
</t>
    </r>
  </si>
  <si>
    <r>
      <rPr>
        <b/>
        <sz val="12"/>
        <rFont val="Arial"/>
        <family val="2"/>
      </rPr>
      <t xml:space="preserve">Hallazgo 2. Incumplimiento de políticas, normas, lineamientos, procedimientos, formatos y cartillas, dispuestos para la atención del ciudadano cliente
</t>
    </r>
    <r>
      <rPr>
        <sz val="12"/>
        <rFont val="Arial"/>
        <family val="2"/>
      </rPr>
      <t xml:space="preserve">
Realizadas las validaciones al cumplimiento de las políticas, normas, lineamientos, procedimientos, formatos y cartillas, establecidos para la correcta prestación del ciclo del servicio en la atención del ciudadano cliente, para el periodo comprendido del 1 de julio de 2023 a 29 de febrero de 2024, se evidenció lo siguiente:
a)	Al revisar los 24 correos electrónicos remitidos para la solicitud de agendamiento por parte de las Direcciones Seccionales Auditadas (ocho por seccional), se observó que:
</t>
    </r>
    <r>
      <rPr>
        <b/>
        <sz val="12"/>
        <rFont val="Arial"/>
        <family val="2"/>
      </rPr>
      <t xml:space="preserve">DSI Medellín
</t>
    </r>
    <r>
      <rPr>
        <sz val="12"/>
        <rFont val="Arial"/>
        <family val="2"/>
      </rPr>
      <t xml:space="preserve">	En el punto de contacto La Alpujarra, la solicitud de agendamiento se remite por el jefe Grupo Interno de Trabajo Servicio al Ciudadano.
</t>
    </r>
    <r>
      <rPr>
        <b/>
        <sz val="12"/>
        <rFont val="Arial"/>
        <family val="2"/>
      </rPr>
      <t xml:space="preserve">DSI Bogotá
</t>
    </r>
    <r>
      <rPr>
        <sz val="12"/>
        <rFont val="Arial"/>
        <family val="2"/>
      </rPr>
      <t>	En el punto de contacto BCH, la solicitud la hace un funcionario del Despacho de la División de Servicio al Ciudadano, precisando que se realiza atendiendo la instrucción del jefe de la División.
Lo anterior, incumple lo dispuesto en el numeral 4 de la Cartilla CT-CAC-0052 V4 “Agendamiento de Citas” la cual indica que la solicitud se debe realizar: “…  por el Director Seccional, y en las ciudades donde se cuenta con más de un punto de atención, esta deberá canalizarse por medio del jefe de la División o quien haga sus veces”.
b)	Verificada la fecha de envío de los 24 correos electrónicos remitidos para la solicitud de agendamiento por parte de las Direcciones Seccionales auditadas (ocho por seccional), se observó el incumplimiento en el tiempo de remisión de los 20 días hábiles de antelación a la fecha de inicio del servicio de agendamiento, según lo establece el numeral 4 de la Cartilla CT-CAC-0052 V4 “Agendamiento de Citas”, así:  (Ver Tabla Nro. 4 Solicitud de Agendamiento fuera de término,  página 16  - INFORME AUDITORÍA A LOS MECANISMOS DE ATENCIÓN AL CIUDADANO AMA2024-002)
c)	Observada la operación del punto de contacto Cali – Sede Centro, se determinó que los guardas de seguridad orientan en primera instancia al ciudadano acerca del uso del atril para activar la cita y dirigen a los ciudadanos a la recepción para la asignación del turno; de manera que no se cumple con las actividades descritas en el ciclo de servicio para la atención presencial: el  “filtro” y “Atención con agendamiento”, señaladas en la tabla 1 “Atención con agendamiento” numeral 3.2.1 de la Cartilla CT-CAC-0056 V3 “Atención Presencial”, donde se  especifica, dentro de las acciones a implementar por los servidores públicos, el evitar que los vigilantes “… realicen las actividades propias de filtro y suministro de información a cargo de los servidores públicos de los puntos de contacto”; y lo establecido en el Memorando 9 del 29 de enero de 2024 “Lineamientos para el proceso de Relacionamiento con el ciudadano” Anexo 1 “Lineamientos relacionamiento con el ciudadano” donde se señala que el orientador logístico es el encargado de este rol.
d)	En las nueve terminales de auto gestión revisadas en los puntos de contacto auditados no se permite el acceso a cuentas personales de correo electrónico con dominios diferentes a Outlook y Hotmail, restringiendo el uso de otros gestores de correo personal (Tales como: Gmail, Apple, Yahoo!, entre otros);  como consecuencia se limitan el acceso a la información y el contacto formal entre la DIAN con el ciudadano, para la realización de algunos trámites  en los que se requiere el uso del correo electrónico; incumpliendo los artículos 3 y 4, relacionados con los principios de la transparencia y facilitación, de la Ley 1712 de 2014 “Por medio de la cual se crea la ley de transparencia y del derecho de acceso a la información pública nacional y se dictan otras disposiciones”.
e)	Confrontada la información allegada por la Subdirección Soluciones y Desarrollo y la Coordinación de Canales de Servicio y Experiencia del Usuario – Subdirección de Servicio al Ciudadano en Asuntos Tributarios, respecto de los registros de solicitudes PST, para las situaciones de tipo técnico que afectan la prestación del servicio, en la atención en las Direcciones Seccionales auditadas, se evidenció que se presentan diferencias en los reportes de la herramienta Aranda  (Muisca y Digiturno) y los casos con “error del sistema” presentados en el reporte A18 de la aplicación Digiturno, denotando el incumplimiento de las actividades 7, 8, 9 y 10 descritas en el procedimiento PR-CAC-0265 V8 “Atención en Canales”,  relacionadas con la creación y respuesta de las solicitudes a la mesa de servicios de tecnología - soporte TIC, así:   (Ver Tabla Nro. 5  Incidentes Tecnológicos Digiturno vs. ARANDA, página 17  - INFORME AUDITORÍA A LOS MECANISMOS DE ATENCIÓN AL CIUDADANO AMA2024-002)
Para el período auditado, se observó que solo se registraron por parte de la División de Servicio al Ciudadano 8 casos con PST, correspondientes a errores del sistema Digiturno y 3.669 sin registro de incidente asociado, a pesar de que en la herramienta ARANDA se reportaron 1.432.
Se identificó un número considerable de diferencias en los incidentes no reportados en ARANDA, frente a  los errores en el Digiturno presentados por la DSI Cali (3.276), lo que demuestra que no se están registrando ante la mesa de servicio de tecnología tipificado como un “error de sistema”. Para los incidentes presentados por la DSI Bogotá (774) y la DSI Medellín (257) estos tampoco fueron reportados en el sistema ARANDA.
f)	Revisada la implementación de la evaluación de la calidad del servicio percibida en el canal de atención presencial, se observó que la misma no se realiza de forma concurrente y al finalizar la atención del ciudadano cliente en el punto de contacto, incumpliendo lo consignado en el numeral 5.4.1 “Evaluación de Canales de Atención” de la cartilla CT-CAC-0057 V4 “Evaluación del servicio y atención al ciudadano cliente” que establece: “… se asume como una evaluación concurrente, concebida para ser aplicada al finalizar cada interacción del ciudadano cliente con los distintos canales de atención”.
g)	Revisados los tiempos de espera de los puntos de contacto auditados se observaron casos que superan la hora de espera en la sala, así:  DSI Bogotá BCH -7.152, DSI Cali Sede Centro 6.539 y DSI Medellín La Alpujarra 5.500; incumpliendo lo establecido en los acuerdos de niveles de servicio.</t>
    </r>
  </si>
  <si>
    <r>
      <rPr>
        <b/>
        <sz val="12"/>
        <rFont val="Arial"/>
        <family val="2"/>
      </rPr>
      <t xml:space="preserve">Hallazgo 3. Deficiencia de controles en las publicaciones de los documentos del Subproceso Asistencia al Usuario
</t>
    </r>
    <r>
      <rPr>
        <sz val="12"/>
        <rFont val="Arial"/>
        <family val="2"/>
      </rPr>
      <t xml:space="preserve">
Revisadas las publicaciones realizadas por la Subdirección de Servicio al Ciudadano en Asuntos Tributarios, se evidenció lo siguiente:
a)	El Informe anual “Resultados Encuesta Nacional de Percepción de la Calidad General del Servicio DIAN 2023” Versión 1 enero de 2024, publicado en la página web de la DIAN, de acceso y consulta a la ciudadanía en general presenta:
•	Gráficas incompletas o cortadas que impiden la lectura adecuada. (Págs. 30, 33 y 52)
•	No presenta imagen o tabla asociada en el texto. (Págs. 48, 65 y 66)
•	Páginas en blanco. (Págs. 52 y 60) 
•	Falta cuadro o imagen comparativa. (Pág. 71)
•	Inexactitud de los datos: La sumatoria de “Genero” no es igual a 14.593. (Pág. 13)
b)	La Política de Servicio publicada en la página de la DIAN  de acceso y consulta a la ciudadanía en general presenta:
•	Errores de ortografía.
•	Sin numeración de páginas (5 páginas).
•	La plantilla publicada se encuentra desactualizada. 
•	El pie de página hace referencia a la Subdirección de Gestión de Asistencia al Cliente.
c)	La Cartilla CT-CAC-0057 V4 “Evaluación del servicio y atención al ciudadano cliente”, en el numeral 4.3 “Tipo de trámite” hace referencia a un enlace cuya ruta electrónica direcciona a una página no encontrada propiedad de la DIAN.</t>
    </r>
  </si>
  <si>
    <r>
      <rPr>
        <b/>
        <sz val="12"/>
        <rFont val="Arial"/>
        <family val="2"/>
      </rPr>
      <t xml:space="preserve">Hallazgo 4. Incumplimiento de las políticas de privacidad y seguridad de la información, evidenciado en los Kioscos de auto gestión de los Puntos de Contacto, con ocasión de los trámites realizados por los ciudadanos 
</t>
    </r>
    <r>
      <rPr>
        <sz val="12"/>
        <rFont val="Arial"/>
        <family val="2"/>
      </rPr>
      <t xml:space="preserve">
Al revisar un total de nueve estaciones de cómputo destinadas para los servicios de auto gestión, tres por cada uno de los puntos de contacto auditados (BCH, La Alpujarra y Cali – Sede Centro), se evidenció:
</t>
    </r>
    <r>
      <rPr>
        <b/>
        <sz val="12"/>
        <rFont val="Arial"/>
        <family val="2"/>
      </rPr>
      <t xml:space="preserve">DSI Bogotá, DSI Medellín y DSI Cali
</t>
    </r>
    <r>
      <rPr>
        <sz val="12"/>
        <rFont val="Arial"/>
        <family val="2"/>
      </rPr>
      <t>a)	Se permite el acceso a mensajería instantánea (WhatsApp), incumpliendo lo dispuesto en el Capítulo V, artículo 8, numeral 4 “Usos no permitidos” literal g de la Resolución DIAN 484 del 24 de enero de 2013 y el numeral 5.4.23 “Filtros Web” numeral 2 literal d del MN-IIT-0072 “Manual de la Política y Lineamientos de Seguridad de la Información” V5.
b)	En la totalidad de las terminales revisadas, el sistema operativo no cuenta con las últimas actualizaciones que son esenciales para mantener el sistema operativo seguro, quedando expuestos a vulnerabilidades que podrían ser utilizadas por terceros para acceder a datos personales; incumpliendo lo establecido en el Capítulo III, artículo 6, numeral 4 “Administración de licencias y derechos de uso” de la Resolución DIAN 484 del 24 de enero de 2013 y el numeral 5.1.32 “Derechos de propiedad intelectual” del MN-IIT-0072 “Manual de la Política y Lineamientos de Seguridad de la Información” V5.
c)	Para todas las terminales verificadas se evidenció que existen archivos alojados en las carpetas de “Documentos”, “Descargas” y “Papelera de reciclaje”, a partir de julio de 2023 y hasta la fecha de la visita, por parte de los ciudadanos que hacen uso de las estaciones de cómputo, tales como: documentos de identificación personal, facturas electrónicas, información exógena, Rut, certificados y otros documentos de cámara de comercio; incumpliendo lo establecido en el Capítulo II, artículo 4 numerales 1 “Mantener en reserva y hacer un uso adecuado de la información” y 5 “Hacer limpieza del disco del computador” de la Resolución DIAN 484 del 24 de enero de 2013 y el numeral 5.3.7 “Escritorio y pantalla despejados” del MN-IIT-0072 “Manual de la Política y Lineamientos de Seguridad de la Información” V5.
DSI Bogotá y DSI Medellín
d)	En una de las terminales dispuestas en el punto de contacto BCH y en una de La Alpujarra, los puertos USB se encuentran habilitados, lo que puede afectar la privacidad y seguridad de la información que reposa en estos equipos; incumpliendo lo establecido en el Capítulo II, artículo 2, numeral 5 “Medidas de seguridad informática”, literal a) “Control de la red e inhabilitación de dispositivos de transmisión de información” de la Resolución DIAN 484 del 24 de enero de 2013 y del numeral 5.3.10 “Medios de almacenamiento” del MN-IIT-0072 “Manual de la Política y Lineamientos de Seguridad de la Información” V5.
DSI Medellín
e)	En una de las terminales de auto gestión del punto de contacto La Alpujarra, se encontró instalado Microsoft Office Profesional Plus 2013, sin activación, incrementando la posibilidad de afectar las actualizaciones de seguridad; con lo que se incumple el Capítulo III, artículo 6, numeral 4 “Administración de licencias y derechos de uso” de la Resolución DIAN 484 del 24 de enero de 2013 y el numeral 5.1.32 “Derechos de propiedad intelectual” del MN-IIT-0072 “Manual de la Política y Lineamientos de Seguridad de la Información” V5.
DSI Cali
f)	En las tres terminales del punto de contacto Cali Sede Centro, se evidenció que la contraseña de acceso a los equipos de auto gestión está impresa y adherida a las bases de los monitores, incrementando la posibilidad de afectar la privacidad y seguridad de la información que reposa en estos equipos; incumpliendo el Capítulo II, artículo 2, numeral 3 “Responsabilidades de los usuarios internos”, literal b “Uso confidencial de la contraseña” de la Resolución DIAN 484 del 24 de enero de 2013 y el numeral 5.3.7 “Escritorio y pantalla despejados”, numeral 3, literal f “Evitar anotar las contraseñas en papeles, evitar colocarlas en el computador o debajo del equipo”  del MN-IIT-0072 “Manual de la Política y Lineamientos de Seguridad de la Información” V5.</t>
    </r>
  </si>
  <si>
    <r>
      <rPr>
        <b/>
        <sz val="12"/>
        <rFont val="Arial"/>
        <family val="2"/>
      </rPr>
      <t xml:space="preserve">Hallazgo 6. Incumplimiento de características de operatividad de las zonas de acceso público a internet inalámbrico y señalética en los Puntos de Contacto auditados
</t>
    </r>
    <r>
      <rPr>
        <sz val="12"/>
        <rFont val="Arial"/>
        <family val="2"/>
      </rPr>
      <t xml:space="preserve">
Verificado el servicio de Wifi en los puntos de contacto auditados: Dirección Seccional Impuestos Bogotá - BCH, Dirección Seccional Impuestos Medellín - La Alpujarra y Dirección Seccional Impuestos Cali – Sede Centro, se evidenciaron incumplimientos tanto en algunas de las características de operatividad como de señalética, así:
</t>
    </r>
    <r>
      <rPr>
        <b/>
        <sz val="12"/>
        <rFont val="Arial"/>
        <family val="2"/>
      </rPr>
      <t xml:space="preserve">DSI Bogotá, DSI Medellín y DSI Cali
</t>
    </r>
    <r>
      <rPr>
        <sz val="12"/>
        <rFont val="Arial"/>
        <family val="2"/>
      </rPr>
      <t>a)	Se logra acceder a la red pública y gratuita de internet inalámbrico Wifi, desde dispositivos móviles, a diferentes páginas de internet sin filtro alguno, incluyendo páginas de contenido “… insultante, ofensivo, injurioso, obsceno, violatorio de los derechos de autor y/o que atente contra la integridad de las personas o instituciones”; incumpliendo lo establecido en el Capítulo V, artículo 8 parágrafo que indica “La Subdirección de Gestión de Tecnología de Información y Telecomunicaciones, o quien haga sus veces, es la responsable de administrar la conexión y el servicio de Internet institucional, por lo tanto está habilitada para limitar el acceso a determinadas páginas de Internet, los horarios de conexión, los servicios ofrecidos por la red y la descarga de archivos ajenos a los fines institucionales”  de la Resolución DIAN 484 del 24 de enero de 2013 y del numeral 5.4.22 “Segregación de redes”, literal d “Lineamientos” del MN-IIT-0072 “Manual de Políticas y Lineamientos de Seguridad de la Información” V5.
DSI Medellín y DSI Cali
b)	En los Puntos de Contacto La Alpujarra y Sede Centro – Cali, no se cuenta con la señalética  (placa informativa, letreros impresos o manuales) que informe al ciudadano, el acceso público y gratuito de internet; incumpliendo lo establecido en la Resolución  MINTIC 0003436 de 27 de diciembre de 2017, artículo 2.2.9.2.5. referido a las zonas de acceso público a Internet inalámbrico los cuales deberán contar con una adecuada señalización.</t>
    </r>
  </si>
  <si>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</si>
  <si>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</si>
  <si>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t>
    </r>
  </si>
  <si>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</si>
  <si>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r>
      <rPr>
        <b/>
        <sz val="12"/>
        <rFont val="Arial"/>
        <family val="2"/>
      </rPr>
      <t>DGI</t>
    </r>
    <r>
      <rPr>
        <sz val="12"/>
        <rFont val="Arial"/>
        <family val="2"/>
      </rPr>
      <t xml:space="preserve">
NC - Subproceso Innovación y Tecnología
Dirección de Gestión Innovación y Tecnología</t>
    </r>
  </si>
  <si>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</si>
  <si>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</si>
  <si>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r>
      <rPr>
        <b/>
        <sz val="12"/>
        <rFont val="Arial"/>
        <family val="2"/>
      </rPr>
      <t>DGI</t>
    </r>
    <r>
      <rPr>
        <sz val="12"/>
        <rFont val="Arial"/>
        <family val="2"/>
      </rPr>
      <t xml:space="preserve">
DS - Subproceso Asistencia al Usuario
Dirección Seccional de Impuestos de Bogotá
Dirección Seccional de Impuestos de Medellín 
Dirección Seccional de Impuestos de Cali</t>
    </r>
  </si>
  <si>
    <r>
      <rPr>
        <b/>
        <sz val="12"/>
        <rFont val="Arial"/>
        <family val="2"/>
      </rPr>
      <t>DGI</t>
    </r>
    <r>
      <rPr>
        <sz val="12"/>
        <rFont val="Arial"/>
        <family val="2"/>
      </rPr>
      <t xml:space="preserve">
DS - Subproceso Asistencia al Usuario
Dirección Seccional de Impuestos de Bogotá 
Dirección Seccional de Impuestos de Medellín </t>
    </r>
  </si>
  <si>
    <r>
      <rPr>
        <b/>
        <sz val="12"/>
        <rFont val="Arial"/>
        <family val="2"/>
      </rPr>
      <t>DGI</t>
    </r>
    <r>
      <rPr>
        <sz val="12"/>
        <rFont val="Arial"/>
        <family val="2"/>
      </rPr>
      <t xml:space="preserve">
DS - Subproceso Asistencia al Usuario
Dirección Seccional de Impuestos de Cali</t>
    </r>
  </si>
  <si>
    <r>
      <rPr>
        <b/>
        <sz val="12"/>
        <rFont val="Arial"/>
        <family val="2"/>
      </rPr>
      <t>DGI</t>
    </r>
    <r>
      <rPr>
        <sz val="12"/>
        <rFont val="Arial"/>
        <family val="2"/>
      </rPr>
      <t xml:space="preserve">
Dirección de Gestión de Impuestos
Subdirección de Servicio al Ciudadano en Asuntos Tributarios
Coordinación de Canales de servicio y experiencia de Usuario
NS - Subproceso Asistencia al Usuario
Dirección Seccional de Impuestos de Cali</t>
    </r>
  </si>
  <si>
    <r>
      <rPr>
        <b/>
        <sz val="12"/>
        <rFont val="Arial"/>
        <family val="2"/>
      </rPr>
      <t>DGI
Subproceso Innovación y Tecnología</t>
    </r>
    <r>
      <rPr>
        <sz val="12"/>
        <rFont val="Arial"/>
        <family val="2"/>
      </rPr>
      <t xml:space="preserve">
Dirección de Gestión de Innovación y Tecnología – DGIT
Oficina de Seguridad de la Información – OSI
DS - Subproceso Asistencia al Usuario
Dirección Seccional de Impuestos de Bogotá
Dirección Seccional de Impuestos de Medellín 
Dirección Seccional de Impuestos de Cali
</t>
    </r>
  </si>
  <si>
    <r>
      <rPr>
        <b/>
        <sz val="12"/>
        <rFont val="Arial"/>
        <family val="2"/>
      </rPr>
      <t>DGI</t>
    </r>
    <r>
      <rPr>
        <sz val="12"/>
        <rFont val="Arial"/>
        <family val="2"/>
      </rPr>
      <t xml:space="preserve">
Subproceso Innovcaicón y Tecnología
NC- Dirección de Gestión Innovación y Tecnología
NC - Subproceso Asistencia al Usuario
Dirección de Gestión de Impuestos
Subdirección de Servicio al Ciudadano en Asuntos Tributarios
Coordinación de Canales de servicio y experiencia de Usuario
</t>
    </r>
  </si>
  <si>
    <r>
      <rPr>
        <b/>
        <sz val="12"/>
        <rFont val="Arial"/>
        <family val="2"/>
      </rPr>
      <t>DGI</t>
    </r>
    <r>
      <rPr>
        <sz val="12"/>
        <rFont val="Arial"/>
        <family val="2"/>
      </rPr>
      <t xml:space="preserve">
Subproceso Innovación y Tecnología
NC-Dirección de Gestión de Innovación y Tecnología – DGIT
DS - Subproceso Asistencia al Usuario
Dirección Seccional de Impuestos de Bogotá 
Dirección Seccional de Impuestos de Medellín 
Dirección Seccional de Impuestos de Cali
</t>
    </r>
  </si>
  <si>
    <r>
      <rPr>
        <b/>
        <sz val="12"/>
        <rFont val="Arial"/>
        <family val="2"/>
      </rPr>
      <t>DGI
Subproceso Innovación y Tecnología</t>
    </r>
    <r>
      <rPr>
        <sz val="12"/>
        <rFont val="Arial"/>
        <family val="2"/>
      </rPr>
      <t xml:space="preserve">
NC- Dirección de Gestión de Innovación y Tecnología – DGIT
NS - Subproceso Asistencia al Usuario
Dirección de Gestión de Impuestos
Dirección Seccional de Impuestos de Bogotá 
Dirección Seccional de Impuestos de Medellín 
Dirección Seccional de Impuestos de Cali
</t>
    </r>
  </si>
  <si>
    <r>
      <rPr>
        <b/>
        <sz val="12"/>
        <rFont val="Arial"/>
        <family val="2"/>
      </rPr>
      <t>DGI</t>
    </r>
    <r>
      <rPr>
        <sz val="12"/>
        <rFont val="Arial"/>
        <family val="2"/>
      </rPr>
      <t xml:space="preserve">
NC- Subproceso Innovación y Tecnología
Dirección de Gestión de Innovación y Tecnología – DGIT
Oficina de Seguridad de la Información – OSI
DS - Subproceso Asistencia al Usuario
Dirección Seccional de Impuestos de Bogotá
Dirección Seccional de Impuestos de Medellín 
Dirección Seccional de Impuestos de Cali
</t>
    </r>
  </si>
  <si>
    <r>
      <rPr>
        <b/>
        <sz val="12"/>
        <rFont val="Arial"/>
        <family val="2"/>
      </rPr>
      <t>DGI</t>
    </r>
    <r>
      <rPr>
        <sz val="12"/>
        <rFont val="Arial"/>
        <family val="2"/>
      </rPr>
      <t xml:space="preserve">
NC- Subproceso Innovación y Tecnología
Dirección de Gestión de Innovación y Tecnología – DGIT
Subdirección de Infraestructura Tecnológica y de Operaciones
DS - Subproceso Asistencia al Usuario
Dirección Seccional de Impuestos de Bogotá
Dirección Seccional de Impuestos de Medellín 
Dirección Seccional de Impuestos de Cali</t>
    </r>
  </si>
  <si>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Dirección de Gestión Innovación y Tecnología</t>
    </r>
  </si>
  <si>
    <r>
      <rPr>
        <b/>
        <sz val="12"/>
        <rFont val="Arial"/>
        <family val="2"/>
      </rPr>
      <t>DGI</t>
    </r>
    <r>
      <rPr>
        <sz val="12"/>
        <rFont val="Arial"/>
        <family val="2"/>
      </rPr>
      <t xml:space="preserve">
NS - Subproceso Innovación y Tecnología
Dirección de Gestión de Innovación y Tecnología – DGIT</t>
    </r>
  </si>
  <si>
    <r>
      <rPr>
        <b/>
        <sz val="12"/>
        <rFont val="Arial"/>
        <family val="2"/>
      </rPr>
      <t>DGI</t>
    </r>
    <r>
      <rPr>
        <sz val="12"/>
        <rFont val="Arial"/>
        <family val="2"/>
      </rPr>
      <t xml:space="preserve">
Subproceso Innovación y Tecnología
NC - Dirección de Gestión de Innovación y Tecnología – DGIT 
NC - Subproceso Asistencia al Usuario
Dirección de Gestión de Impuestos
Subdirección de Servicio al Ciudadano en Asuntos Tributarios.</t>
    </r>
  </si>
  <si>
    <r>
      <rPr>
        <b/>
        <sz val="12"/>
        <rFont val="Arial"/>
        <family val="2"/>
      </rPr>
      <t>DGI</t>
    </r>
    <r>
      <rPr>
        <sz val="12"/>
        <rFont val="Arial"/>
        <family val="2"/>
      </rPr>
      <t xml:space="preserve">
Subproceso Innovación y Tecnología
NC - Dirección de Gestión de Innovación y Tecnología – DGIT
DS - Subproceso Asistencia al Usuario
Dirección Seccional de Impuestos de Bogotá
Dirección Seccional de Impuestos de Medellín 
Dirección Seccional de Impuestos de Cali</t>
    </r>
  </si>
  <si>
    <r>
      <rPr>
        <b/>
        <sz val="12"/>
        <rFont val="Arial"/>
        <family val="2"/>
      </rPr>
      <t>DGI
NC - Subproceso Innovación y Tecnología</t>
    </r>
    <r>
      <rPr>
        <sz val="12"/>
        <rFont val="Arial"/>
        <family val="2"/>
      </rPr>
      <t xml:space="preserve">
Dirección de Gestión de Innovación y Tecnología – DGIT
Oficina de Seguridad de la Información – OSI
DS - Subproceso Asistencia al Usuario
Dirección Seccional de Impuestos de Bogotá
Dirección Seccional de Impuestos de Medellín 
Dirección Seccional de Impuestos de Cali</t>
    </r>
  </si>
  <si>
    <r>
      <rPr>
        <b/>
        <sz val="12"/>
        <rFont val="Arial"/>
        <family val="2"/>
      </rPr>
      <t>DGI</t>
    </r>
    <r>
      <rPr>
        <sz val="12"/>
        <rFont val="Arial"/>
        <family val="2"/>
      </rPr>
      <t xml:space="preserve">
DS - Subproceso Asistencia al Usuario
Dirección Seccional de Impuestos de Medellín 
Dirección Seccional de Impuestos de Cali</t>
    </r>
  </si>
  <si>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DS - Subproceso Asistencia al Usuario
Dirección Seccional de Impuestos de Medellín 
Dirección Seccional de Impuestos de Cali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</si>
</sst>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yyyy/mm/dd"/>
    <numFmt numFmtId="165" formatCode="_ * #,##0.00_ ;_ * \-#,##0.00_ ;_ * &quot;-&quot;??_ ;_ @_ "/>
    <numFmt numFmtId="166" formatCode="_(&quot;$&quot;\ * #,##0.00_);_(&quot;$&quot;\ * \(#,##0.00\);_(&quot;$&quot;\ * &quot;-&quot;??_);_(@_)"/>
    <numFmt numFmtId="167" formatCode="&quot;$&quot;#,##0"/>
    <numFmt numFmtId="168" formatCode="dd/mm/yyyy;@"/>
    <numFmt numFmtId="169" formatCode="0_ ;\-0\ "/>
  </numFmts>
  <fonts count="91" x14ac:knownFonts="1">
    <font>
      <sz val="11"/>
      <color theme="1"/>
      <name val="Calibri"/>
      <family val="2"/>
      <scheme val="minor"/>
    </font>
    <font>
      <sz val="10"/>
      <name val="Arial"/>
      <family val="2"/>
    </font>
    <font>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4"/>
      <color theme="1"/>
      <name val="Arial"/>
      <family val="2"/>
    </font>
    <font>
      <b/>
      <sz val="11"/>
      <color indexed="81"/>
      <name val="Tahoma"/>
      <family val="2"/>
    </font>
    <font>
      <sz val="11"/>
      <color indexed="81"/>
      <name val="Tahoma"/>
      <family val="2"/>
    </font>
    <font>
      <sz val="11"/>
      <name val="Arial"/>
      <family val="2"/>
    </font>
    <font>
      <sz val="12"/>
      <name val="Arial"/>
      <family val="2"/>
    </font>
    <font>
      <sz val="12"/>
      <color theme="1"/>
      <name val="Arial"/>
      <family val="2"/>
    </font>
    <font>
      <b/>
      <sz val="12"/>
      <color theme="1"/>
      <name val="Arial"/>
      <family val="2"/>
    </font>
    <font>
      <b/>
      <sz val="12"/>
      <name val="Arial"/>
      <family val="2"/>
    </font>
    <font>
      <b/>
      <sz val="18"/>
      <color theme="1"/>
      <name val="Arial"/>
      <family val="2"/>
    </font>
    <font>
      <sz val="11"/>
      <color theme="1"/>
      <name val="Arial"/>
      <family val="2"/>
    </font>
    <font>
      <b/>
      <sz val="10"/>
      <color rgb="FF000000"/>
      <name val="Arial"/>
      <family val="2"/>
    </font>
    <font>
      <sz val="10"/>
      <color rgb="FF000000"/>
      <name val="Arial"/>
      <family val="2"/>
    </font>
    <font>
      <sz val="10"/>
      <color theme="1"/>
      <name val="Arial"/>
      <family val="2"/>
    </font>
    <font>
      <b/>
      <sz val="10"/>
      <name val="Arial"/>
      <family val="2"/>
    </font>
    <font>
      <i/>
      <sz val="10"/>
      <name val="Arial"/>
      <family val="2"/>
    </font>
    <font>
      <b/>
      <sz val="18"/>
      <name val="Arial"/>
      <family val="2"/>
    </font>
    <font>
      <u/>
      <sz val="12"/>
      <name val="Arial"/>
      <family val="2"/>
    </font>
    <font>
      <i/>
      <sz val="12"/>
      <name val="Arial"/>
      <family val="2"/>
    </font>
    <font>
      <b/>
      <sz val="14"/>
      <color rgb="FFFF0000"/>
      <name val="Calibri"/>
      <family val="2"/>
      <scheme val="minor"/>
    </font>
    <font>
      <b/>
      <sz val="8"/>
      <color theme="1"/>
      <name val="Calibri"/>
      <family val="2"/>
      <scheme val="minor"/>
    </font>
    <font>
      <sz val="11"/>
      <color theme="4" tint="-0.499984740745262"/>
      <name val="Calibri"/>
      <family val="2"/>
      <scheme val="minor"/>
    </font>
    <font>
      <sz val="12"/>
      <name val="Calibri"/>
      <family val="2"/>
      <scheme val="minor"/>
    </font>
    <font>
      <b/>
      <sz val="10"/>
      <color theme="1"/>
      <name val="Arial"/>
      <family val="2"/>
    </font>
    <font>
      <sz val="10"/>
      <color theme="1"/>
      <name val="Calibri"/>
      <family val="2"/>
      <scheme val="minor"/>
    </font>
    <font>
      <b/>
      <sz val="10"/>
      <color theme="1"/>
      <name val="Calibri"/>
      <family val="2"/>
      <scheme val="minor"/>
    </font>
    <font>
      <sz val="10"/>
      <color rgb="FFFF0000"/>
      <name val="Arial"/>
      <family val="2"/>
    </font>
    <font>
      <b/>
      <sz val="14"/>
      <color theme="1"/>
      <name val="Arial"/>
      <family val="2"/>
    </font>
    <font>
      <sz val="14"/>
      <color rgb="FF000000"/>
      <name val="Arial"/>
      <family val="2"/>
    </font>
    <font>
      <sz val="14"/>
      <color rgb="FFFF0000"/>
      <name val="Arial"/>
      <family val="2"/>
    </font>
    <font>
      <sz val="18"/>
      <color rgb="FFFF0000"/>
      <name val="Arial"/>
      <family val="2"/>
    </font>
    <font>
      <sz val="12"/>
      <color rgb="FF000000"/>
      <name val="Arial"/>
      <family val="2"/>
    </font>
    <font>
      <sz val="14"/>
      <name val="Arial"/>
      <family val="2"/>
    </font>
    <font>
      <sz val="12"/>
      <color rgb="FF201F1E"/>
      <name val="Arial"/>
      <family val="2"/>
    </font>
    <font>
      <i/>
      <sz val="12"/>
      <color rgb="FF000000"/>
      <name val="Arial"/>
      <family val="2"/>
    </font>
    <font>
      <sz val="12"/>
      <color rgb="FFFF0000"/>
      <name val="Arial"/>
      <family val="2"/>
    </font>
    <font>
      <sz val="20"/>
      <color rgb="FFFF0000"/>
      <name val="Arial"/>
      <family val="2"/>
    </font>
    <font>
      <b/>
      <sz val="20"/>
      <color rgb="FF000000"/>
      <name val="Arial"/>
      <family val="2"/>
    </font>
    <font>
      <b/>
      <sz val="24"/>
      <color theme="1"/>
      <name val="Arial"/>
      <family val="2"/>
    </font>
    <font>
      <b/>
      <sz val="11"/>
      <color theme="1"/>
      <name val="Arial"/>
      <family val="2"/>
    </font>
    <font>
      <u/>
      <sz val="11"/>
      <color theme="10"/>
      <name val="Calibri"/>
      <family val="2"/>
      <scheme val="minor"/>
    </font>
    <font>
      <b/>
      <sz val="9"/>
      <color theme="1"/>
      <name val="Arial"/>
      <family val="2"/>
    </font>
    <font>
      <b/>
      <sz val="8"/>
      <color theme="1"/>
      <name val="Arial"/>
      <family val="2"/>
    </font>
    <font>
      <b/>
      <sz val="7"/>
      <color theme="1"/>
      <name val="Arial"/>
      <family val="2"/>
    </font>
    <font>
      <b/>
      <sz val="6"/>
      <color theme="1"/>
      <name val="Arial"/>
      <family val="2"/>
    </font>
    <font>
      <b/>
      <sz val="10"/>
      <name val="Calibri"/>
      <family val="2"/>
      <scheme val="minor"/>
    </font>
    <font>
      <sz val="10"/>
      <name val="Calibri"/>
      <family val="2"/>
      <scheme val="minor"/>
    </font>
    <font>
      <sz val="9"/>
      <color theme="1"/>
      <name val="Calibri"/>
      <family val="2"/>
      <scheme val="minor"/>
    </font>
    <font>
      <sz val="8"/>
      <color theme="1"/>
      <name val="Arial"/>
      <family val="2"/>
    </font>
    <font>
      <u/>
      <sz val="9"/>
      <color theme="10"/>
      <name val="Arial"/>
      <family val="2"/>
    </font>
    <font>
      <sz val="9"/>
      <color indexed="81"/>
      <name val="Tahoma"/>
      <family val="2"/>
    </font>
    <font>
      <b/>
      <sz val="9"/>
      <color indexed="81"/>
      <name val="Tahoma"/>
      <family val="2"/>
    </font>
    <font>
      <b/>
      <sz val="16"/>
      <color theme="1"/>
      <name val="Arial"/>
      <family val="2"/>
    </font>
    <font>
      <sz val="9"/>
      <color theme="1"/>
      <name val="Arial"/>
      <family val="2"/>
    </font>
    <font>
      <sz val="9"/>
      <name val="Arial"/>
      <family val="2"/>
    </font>
    <font>
      <b/>
      <sz val="14"/>
      <color rgb="FFFF0000"/>
      <name val="Arial"/>
      <family val="2"/>
    </font>
    <font>
      <b/>
      <sz val="12"/>
      <color rgb="FFFF0000"/>
      <name val="Arial"/>
      <family val="2"/>
    </font>
    <font>
      <sz val="11"/>
      <color rgb="FFFF0000"/>
      <name val="Arial"/>
      <family val="2"/>
    </font>
    <font>
      <sz val="12"/>
      <name val="Calibri"/>
      <family val="2"/>
    </font>
    <font>
      <sz val="12"/>
      <color indexed="8"/>
      <name val="Arial"/>
      <family val="2"/>
    </font>
    <font>
      <b/>
      <sz val="12"/>
      <color rgb="FF000000"/>
      <name val="Arial"/>
      <family val="2"/>
    </font>
    <font>
      <u/>
      <sz val="12"/>
      <color rgb="FF000000"/>
      <name val="Arial"/>
      <family val="2"/>
    </font>
    <font>
      <sz val="11"/>
      <color rgb="FFFF0000"/>
      <name val="Calibri"/>
      <family val="2"/>
      <scheme val="minor"/>
    </font>
    <font>
      <b/>
      <sz val="22"/>
      <color rgb="FFFF0000"/>
      <name val="Arial"/>
      <family val="2"/>
    </font>
    <font>
      <b/>
      <sz val="20"/>
      <name val="Arial"/>
      <family val="2"/>
    </font>
    <font>
      <sz val="11"/>
      <name val="Calibri"/>
      <family val="2"/>
      <scheme val="minor"/>
    </font>
    <font>
      <sz val="11.5"/>
      <color theme="1"/>
      <name val="Arial"/>
      <family val="2"/>
      <charset val="1"/>
    </font>
    <font>
      <sz val="8"/>
      <name val="Calibri"/>
      <family val="2"/>
      <scheme val="minor"/>
    </font>
  </fonts>
  <fills count="4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DF0E9"/>
        <bgColor indexed="64"/>
      </patternFill>
    </fill>
    <fill>
      <patternFill patternType="solid">
        <fgColor rgb="FFF3FFFF"/>
        <bgColor indexed="64"/>
      </patternFill>
    </fill>
    <fill>
      <patternFill patternType="solid">
        <fgColor rgb="FFFFFFE5"/>
        <bgColor indexed="64"/>
      </patternFill>
    </fill>
    <fill>
      <patternFill patternType="solid">
        <fgColor rgb="FFFFFFE5"/>
        <bgColor rgb="FF000000"/>
      </patternFill>
    </fill>
    <fill>
      <patternFill patternType="solid">
        <fgColor rgb="FFEFFFEF"/>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D9E1F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39997558519241921"/>
        <bgColor indexed="64"/>
      </patternFill>
    </fill>
    <fill>
      <patternFill patternType="solid">
        <fgColor rgb="FF66FFCC"/>
        <bgColor indexed="64"/>
      </patternFill>
    </fill>
    <fill>
      <patternFill patternType="solid">
        <fgColor rgb="FFFFCCFF"/>
        <bgColor indexed="64"/>
      </patternFill>
    </fill>
    <fill>
      <patternFill patternType="solid">
        <fgColor rgb="FFCCCCFF"/>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000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2B2D45"/>
      </left>
      <right style="thin">
        <color rgb="FF2B2D45"/>
      </right>
      <top style="thin">
        <color rgb="FF2B2D45"/>
      </top>
      <bottom style="thin">
        <color rgb="FF2B2D45"/>
      </bottom>
      <diagonal/>
    </border>
    <border>
      <left style="thin">
        <color rgb="FF2B2D45"/>
      </left>
      <right style="thin">
        <color rgb="FF2B2D45"/>
      </right>
      <top style="thin">
        <color rgb="FF2B2D45"/>
      </top>
      <bottom/>
      <diagonal/>
    </border>
    <border>
      <left style="thin">
        <color rgb="FF2B2D45"/>
      </left>
      <right style="thin">
        <color rgb="FF2B2D45"/>
      </right>
      <top/>
      <bottom style="thin">
        <color rgb="FF2B2D45"/>
      </bottom>
      <diagonal/>
    </border>
    <border>
      <left style="thin">
        <color rgb="FF2B2D45"/>
      </left>
      <right/>
      <top style="thin">
        <color rgb="FF2B2D45"/>
      </top>
      <bottom style="thin">
        <color rgb="FF2B2D45"/>
      </bottom>
      <diagonal/>
    </border>
    <border>
      <left style="thin">
        <color rgb="FF2B2D45"/>
      </left>
      <right style="thin">
        <color rgb="FF2B2D45"/>
      </right>
      <top style="thin">
        <color indexed="64"/>
      </top>
      <bottom style="thin">
        <color indexed="64"/>
      </bottom>
      <diagonal/>
    </border>
    <border>
      <left style="thin">
        <color rgb="FF2B2D45"/>
      </left>
      <right style="thin">
        <color rgb="FF2B2D45"/>
      </right>
      <top style="thin">
        <color indexed="64"/>
      </top>
      <bottom/>
      <diagonal/>
    </border>
    <border>
      <left/>
      <right style="thin">
        <color rgb="FF2B2D45"/>
      </right>
      <top style="thin">
        <color rgb="FF2B2D45"/>
      </top>
      <bottom/>
      <diagonal/>
    </border>
    <border>
      <left style="thin">
        <color rgb="FF000000"/>
      </left>
      <right style="thin">
        <color rgb="FF000000"/>
      </right>
      <top style="thin">
        <color rgb="FF000000"/>
      </top>
      <bottom/>
      <diagonal/>
    </border>
    <border>
      <left/>
      <right style="thin">
        <color rgb="FF2B2D45"/>
      </right>
      <top style="thin">
        <color rgb="FF2B2D45"/>
      </top>
      <bottom style="thin">
        <color rgb="FF2B2D4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rgb="FF000000"/>
      </top>
      <bottom/>
      <diagonal/>
    </border>
    <border>
      <left style="thin">
        <color indexed="64"/>
      </left>
      <right style="medium">
        <color indexed="64"/>
      </right>
      <top/>
      <bottom style="thin">
        <color rgb="FF000000"/>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11">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5" borderId="0" applyNumberFormat="0" applyBorder="0" applyAlignment="0" applyProtection="0"/>
    <xf numFmtId="0" fontId="6" fillId="17" borderId="4" applyNumberFormat="0" applyAlignment="0" applyProtection="0"/>
    <xf numFmtId="0" fontId="7" fillId="18" borderId="5"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2" borderId="0" applyNumberFormat="0" applyBorder="0" applyAlignment="0" applyProtection="0"/>
    <xf numFmtId="0" fontId="10" fillId="8" borderId="4" applyNumberFormat="0" applyAlignment="0" applyProtection="0"/>
    <xf numFmtId="0" fontId="11" fillId="4" borderId="0" applyNumberFormat="0" applyBorder="0" applyAlignment="0" applyProtection="0"/>
    <xf numFmtId="165" fontId="2" fillId="0" borderId="0" applyFont="0" applyFill="0" applyBorder="0" applyAlignment="0" applyProtection="0"/>
    <xf numFmtId="0" fontId="12"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24" borderId="8" applyNumberFormat="0" applyFont="0" applyAlignment="0" applyProtection="0"/>
    <xf numFmtId="0" fontId="2" fillId="24" borderId="8"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17" borderId="9"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10" applyNumberFormat="0" applyFill="0" applyAlignment="0" applyProtection="0"/>
    <xf numFmtId="0" fontId="9" fillId="0" borderId="11"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0" borderId="0"/>
    <xf numFmtId="9" fontId="21" fillId="0" borderId="0" applyFon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165" fontId="1" fillId="0" borderId="0" applyFont="0" applyFill="0" applyBorder="0" applyAlignment="0" applyProtection="0"/>
    <xf numFmtId="0" fontId="21" fillId="0" borderId="0"/>
    <xf numFmtId="9" fontId="1" fillId="0" borderId="0" applyFont="0" applyFill="0" applyBorder="0" applyAlignment="0" applyProtection="0"/>
    <xf numFmtId="0" fontId="1" fillId="0" borderId="0"/>
    <xf numFmtId="0" fontId="1" fillId="0" borderId="0"/>
    <xf numFmtId="0" fontId="1" fillId="0" borderId="0" applyNumberFormat="0" applyFill="0" applyBorder="0" applyAlignment="0" applyProtection="0"/>
    <xf numFmtId="166" fontId="2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0" fontId="1" fillId="0" borderId="0"/>
    <xf numFmtId="42" fontId="21" fillId="0" borderId="0" applyFont="0" applyFill="0" applyBorder="0" applyAlignment="0" applyProtection="0"/>
    <xf numFmtId="41" fontId="21" fillId="0" borderId="0" applyFont="0" applyFill="0" applyBorder="0" applyAlignment="0" applyProtection="0"/>
    <xf numFmtId="0" fontId="2" fillId="0" borderId="0"/>
    <xf numFmtId="43" fontId="21" fillId="0" borderId="0" applyFont="0" applyFill="0" applyBorder="0" applyAlignment="0" applyProtection="0"/>
    <xf numFmtId="41"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2" fontId="21" fillId="0" borderId="0" applyFont="0" applyFill="0" applyBorder="0" applyAlignment="0" applyProtection="0"/>
    <xf numFmtId="41" fontId="21" fillId="0" borderId="0" applyFont="0" applyFill="0" applyBorder="0" applyAlignment="0" applyProtection="0"/>
    <xf numFmtId="0" fontId="63" fillId="0" borderId="0" applyNumberFormat="0" applyFill="0" applyBorder="0" applyAlignment="0" applyProtection="0"/>
  </cellStyleXfs>
  <cellXfs count="1094">
    <xf numFmtId="0" fontId="0" fillId="0" borderId="0" xfId="0"/>
    <xf numFmtId="0" fontId="29" fillId="0" borderId="0" xfId="0" applyFont="1"/>
    <xf numFmtId="0" fontId="33" fillId="0" borderId="0" xfId="0" applyFont="1"/>
    <xf numFmtId="0" fontId="31" fillId="0" borderId="1" xfId="1" applyFont="1" applyFill="1" applyBorder="1" applyAlignment="1" applyProtection="1">
      <alignment horizontal="center" vertical="center" wrapText="1"/>
    </xf>
    <xf numFmtId="0" fontId="31" fillId="0" borderId="1" xfId="52" applyFont="1" applyBorder="1" applyAlignment="1">
      <alignment horizontal="center" vertical="center" wrapText="1"/>
    </xf>
    <xf numFmtId="0" fontId="31" fillId="0" borderId="1" xfId="0" applyFont="1" applyBorder="1" applyAlignment="1">
      <alignment horizontal="center" vertical="center" wrapText="1"/>
    </xf>
    <xf numFmtId="164" fontId="31" fillId="0" borderId="1" xfId="1" applyNumberFormat="1" applyFont="1" applyFill="1" applyBorder="1" applyAlignment="1" applyProtection="1">
      <alignment horizontal="center" vertical="center" wrapText="1"/>
    </xf>
    <xf numFmtId="1" fontId="31" fillId="0" borderId="1" xfId="1" applyNumberFormat="1" applyFont="1" applyFill="1" applyBorder="1" applyAlignment="1" applyProtection="1">
      <alignment horizontal="center" vertical="center" wrapText="1"/>
    </xf>
    <xf numFmtId="9" fontId="31" fillId="0" borderId="1" xfId="1" applyNumberFormat="1" applyFont="1" applyFill="1" applyBorder="1" applyAlignment="1" applyProtection="1">
      <alignment horizontal="center" vertical="center" wrapText="1"/>
    </xf>
    <xf numFmtId="0" fontId="33" fillId="0" borderId="0" xfId="0" applyFont="1" applyAlignment="1">
      <alignment horizontal="center" vertical="center"/>
    </xf>
    <xf numFmtId="0" fontId="31" fillId="2" borderId="0" xfId="82" applyFont="1" applyFill="1" applyAlignment="1">
      <alignment vertical="center"/>
    </xf>
    <xf numFmtId="0" fontId="29" fillId="2" borderId="18" xfId="0" applyFont="1" applyFill="1" applyBorder="1"/>
    <xf numFmtId="0" fontId="31" fillId="2" borderId="13" xfId="82" applyFont="1" applyFill="1" applyBorder="1" applyAlignment="1">
      <alignment vertical="center"/>
    </xf>
    <xf numFmtId="0" fontId="31" fillId="2" borderId="0" xfId="82" applyFont="1" applyFill="1" applyAlignment="1">
      <alignment vertical="top"/>
    </xf>
    <xf numFmtId="0" fontId="31" fillId="2" borderId="14" xfId="82" applyFont="1" applyFill="1" applyBorder="1" applyAlignment="1">
      <alignment vertical="center"/>
    </xf>
    <xf numFmtId="0" fontId="31" fillId="2" borderId="15" xfId="82" applyFont="1" applyFill="1" applyBorder="1" applyAlignment="1">
      <alignment vertical="center"/>
    </xf>
    <xf numFmtId="0" fontId="31" fillId="2" borderId="15" xfId="82" applyFont="1" applyFill="1" applyBorder="1" applyAlignment="1">
      <alignment vertical="top"/>
    </xf>
    <xf numFmtId="0" fontId="31" fillId="2" borderId="15" xfId="82" applyFont="1" applyFill="1" applyBorder="1" applyAlignment="1">
      <alignment horizontal="center" vertical="center"/>
    </xf>
    <xf numFmtId="0" fontId="29" fillId="2" borderId="16" xfId="0" applyFont="1" applyFill="1" applyBorder="1"/>
    <xf numFmtId="0" fontId="33" fillId="0" borderId="0" xfId="0" applyFont="1" applyAlignment="1">
      <alignment horizontal="left"/>
    </xf>
    <xf numFmtId="0" fontId="33" fillId="0" borderId="0" xfId="0" applyFont="1" applyAlignment="1">
      <alignment horizontal="center"/>
    </xf>
    <xf numFmtId="0" fontId="29" fillId="2" borderId="0" xfId="0" applyFont="1" applyFill="1"/>
    <xf numFmtId="0" fontId="31" fillId="2" borderId="0" xfId="82" applyFont="1" applyFill="1" applyAlignment="1">
      <alignment horizontal="center" vertical="center"/>
    </xf>
    <xf numFmtId="0" fontId="31" fillId="2" borderId="13" xfId="82" applyFont="1" applyFill="1" applyBorder="1" applyAlignment="1">
      <alignment horizontal="left" vertical="center"/>
    </xf>
    <xf numFmtId="0" fontId="31" fillId="2" borderId="14" xfId="82" applyFont="1" applyFill="1" applyBorder="1" applyAlignment="1">
      <alignment horizontal="left" vertical="center"/>
    </xf>
    <xf numFmtId="168" fontId="29" fillId="2" borderId="1" xfId="0" applyNumberFormat="1" applyFont="1" applyFill="1" applyBorder="1" applyAlignment="1">
      <alignment horizontal="center"/>
    </xf>
    <xf numFmtId="0" fontId="29" fillId="2" borderId="15" xfId="0" applyFont="1" applyFill="1" applyBorder="1" applyAlignment="1">
      <alignment horizontal="center"/>
    </xf>
    <xf numFmtId="0" fontId="31" fillId="2" borderId="0" xfId="82" applyFont="1" applyFill="1" applyAlignment="1">
      <alignment horizontal="justify" vertical="top"/>
    </xf>
    <xf numFmtId="0" fontId="31" fillId="2" borderId="15" xfId="82" applyFont="1" applyFill="1" applyBorder="1" applyAlignment="1">
      <alignment horizontal="justify" vertical="top"/>
    </xf>
    <xf numFmtId="0" fontId="31" fillId="2" borderId="1" xfId="1" applyFont="1" applyFill="1" applyBorder="1" applyAlignment="1" applyProtection="1">
      <alignment horizontal="center" vertical="center" wrapText="1"/>
    </xf>
    <xf numFmtId="0" fontId="31" fillId="2" borderId="1" xfId="0" applyFont="1" applyFill="1" applyBorder="1" applyAlignment="1">
      <alignment horizontal="center" vertical="center" wrapText="1"/>
    </xf>
    <xf numFmtId="164" fontId="31" fillId="2" borderId="1" xfId="1" applyNumberFormat="1" applyFont="1" applyFill="1" applyBorder="1" applyAlignment="1" applyProtection="1">
      <alignment horizontal="center" vertical="center" wrapText="1"/>
    </xf>
    <xf numFmtId="1" fontId="31" fillId="2" borderId="1" xfId="1" applyNumberFormat="1" applyFont="1" applyFill="1" applyBorder="1" applyAlignment="1" applyProtection="1">
      <alignment horizontal="center" vertical="center" wrapText="1"/>
    </xf>
    <xf numFmtId="9" fontId="31" fillId="2" borderId="1" xfId="1" applyNumberFormat="1" applyFont="1" applyFill="1" applyBorder="1" applyAlignment="1" applyProtection="1">
      <alignment horizontal="center" vertical="center" wrapText="1"/>
    </xf>
    <xf numFmtId="0" fontId="33" fillId="0" borderId="0" xfId="0" applyFont="1" applyAlignment="1">
      <alignment horizontal="justify" vertical="top"/>
    </xf>
    <xf numFmtId="0" fontId="31" fillId="2" borderId="1" xfId="52" applyFont="1" applyFill="1" applyBorder="1" applyAlignment="1">
      <alignment horizontal="center" vertical="center" wrapText="1"/>
    </xf>
    <xf numFmtId="0" fontId="28" fillId="29" borderId="1" xfId="1" applyFont="1" applyFill="1" applyBorder="1" applyAlignment="1" applyProtection="1">
      <alignment horizontal="left" vertical="center" wrapText="1"/>
    </xf>
    <xf numFmtId="0" fontId="28" fillId="29" borderId="1" xfId="1" applyFont="1" applyFill="1" applyBorder="1" applyAlignment="1" applyProtection="1">
      <alignment horizontal="justify" vertical="top" wrapText="1"/>
    </xf>
    <xf numFmtId="168" fontId="29" fillId="25" borderId="1" xfId="0" applyNumberFormat="1" applyFont="1" applyFill="1" applyBorder="1" applyAlignment="1">
      <alignment horizontal="right" vertical="center"/>
    </xf>
    <xf numFmtId="0" fontId="1" fillId="0" borderId="1" xfId="1" applyFill="1" applyBorder="1" applyAlignment="1" applyProtection="1">
      <alignment horizontal="left" vertical="center" wrapText="1"/>
    </xf>
    <xf numFmtId="0" fontId="1" fillId="0" borderId="1" xfId="76" applyFill="1" applyBorder="1" applyAlignment="1" applyProtection="1">
      <alignment horizontal="center" vertical="center" wrapText="1"/>
    </xf>
    <xf numFmtId="0" fontId="38" fillId="0" borderId="1" xfId="76" applyFont="1" applyFill="1" applyBorder="1" applyAlignment="1" applyProtection="1">
      <alignment horizontal="justify" vertical="top" wrapText="1"/>
    </xf>
    <xf numFmtId="0" fontId="1" fillId="0" borderId="1" xfId="76" applyFill="1" applyBorder="1" applyAlignment="1" applyProtection="1">
      <alignment horizontal="justify" vertical="top" wrapText="1"/>
    </xf>
    <xf numFmtId="0" fontId="0" fillId="0" borderId="0" xfId="0" applyAlignment="1">
      <alignment vertical="center"/>
    </xf>
    <xf numFmtId="0" fontId="0" fillId="2" borderId="21" xfId="0" applyFill="1" applyBorder="1" applyAlignment="1">
      <alignment vertical="center"/>
    </xf>
    <xf numFmtId="0" fontId="0" fillId="2" borderId="26" xfId="0" applyFill="1" applyBorder="1" applyAlignment="1">
      <alignment vertical="center"/>
    </xf>
    <xf numFmtId="0" fontId="0" fillId="2" borderId="22" xfId="0" applyFill="1" applyBorder="1" applyAlignment="1">
      <alignment vertical="center"/>
    </xf>
    <xf numFmtId="0" fontId="0" fillId="2" borderId="20" xfId="0" applyFill="1" applyBorder="1" applyAlignment="1">
      <alignment vertical="center"/>
    </xf>
    <xf numFmtId="0" fontId="0" fillId="2" borderId="23" xfId="0" applyFill="1" applyBorder="1" applyAlignment="1">
      <alignment vertical="center"/>
    </xf>
    <xf numFmtId="0" fontId="0" fillId="2" borderId="0" xfId="0" applyFill="1" applyAlignment="1">
      <alignment vertical="center"/>
    </xf>
    <xf numFmtId="0" fontId="0" fillId="2" borderId="24" xfId="0" applyFill="1" applyBorder="1" applyAlignment="1">
      <alignment vertical="center"/>
    </xf>
    <xf numFmtId="0" fontId="0" fillId="2" borderId="19" xfId="0" applyFill="1" applyBorder="1" applyAlignment="1">
      <alignment vertical="center"/>
    </xf>
    <xf numFmtId="0" fontId="0" fillId="2" borderId="25" xfId="0" applyFill="1" applyBorder="1" applyAlignment="1">
      <alignment vertical="center"/>
    </xf>
    <xf numFmtId="0" fontId="36" fillId="0" borderId="1" xfId="0" applyFont="1" applyBorder="1" applyAlignment="1">
      <alignment horizontal="left" vertical="center"/>
    </xf>
    <xf numFmtId="0" fontId="36" fillId="0" borderId="1" xfId="0" applyFont="1" applyBorder="1" applyAlignment="1">
      <alignment horizontal="center" vertical="center"/>
    </xf>
    <xf numFmtId="10" fontId="1" fillId="0" borderId="1" xfId="0" applyNumberFormat="1" applyFont="1" applyBorder="1" applyAlignment="1">
      <alignment horizontal="center" vertical="center"/>
    </xf>
    <xf numFmtId="168" fontId="1" fillId="0" borderId="1" xfId="0" applyNumberFormat="1" applyFont="1" applyBorder="1" applyAlignment="1">
      <alignment horizontal="center" vertical="center"/>
    </xf>
    <xf numFmtId="1" fontId="36" fillId="0" borderId="1" xfId="0" applyNumberFormat="1" applyFont="1" applyBorder="1" applyAlignment="1">
      <alignment horizontal="center" vertical="center"/>
    </xf>
    <xf numFmtId="10" fontId="36" fillId="0" borderId="1" xfId="0" applyNumberFormat="1" applyFont="1" applyBorder="1" applyAlignment="1">
      <alignment horizontal="center" vertical="center"/>
    </xf>
    <xf numFmtId="10" fontId="36" fillId="0" borderId="1" xfId="72" applyNumberFormat="1" applyFont="1" applyFill="1" applyBorder="1" applyAlignment="1" applyProtection="1">
      <alignment horizontal="center" vertical="center"/>
    </xf>
    <xf numFmtId="0" fontId="1" fillId="0" borderId="1" xfId="0" applyFont="1" applyBorder="1" applyAlignment="1">
      <alignment horizontal="left" vertical="top" wrapText="1"/>
    </xf>
    <xf numFmtId="0" fontId="1" fillId="0" borderId="1" xfId="54" applyBorder="1" applyAlignment="1">
      <alignment horizontal="center" vertical="center" wrapText="1"/>
    </xf>
    <xf numFmtId="0" fontId="1" fillId="0" borderId="1" xfId="0" applyFont="1" applyBorder="1" applyAlignment="1">
      <alignment vertical="top" wrapText="1"/>
    </xf>
    <xf numFmtId="49" fontId="1" fillId="0" borderId="1" xfId="87" applyNumberFormat="1" applyBorder="1" applyAlignment="1">
      <alignment horizontal="center" vertical="center" wrapText="1"/>
    </xf>
    <xf numFmtId="49" fontId="1" fillId="0" borderId="1" xfId="87" applyNumberFormat="1" applyBorder="1" applyAlignment="1">
      <alignment horizontal="justify" vertical="top" wrapText="1"/>
    </xf>
    <xf numFmtId="0" fontId="1" fillId="0" borderId="1" xfId="87" applyBorder="1" applyAlignment="1">
      <alignment horizontal="justify" vertical="top" wrapText="1"/>
    </xf>
    <xf numFmtId="0" fontId="1" fillId="0" borderId="1" xfId="0" applyFont="1" applyBorder="1" applyAlignment="1">
      <alignment horizontal="left" vertical="center" wrapText="1"/>
    </xf>
    <xf numFmtId="0" fontId="35" fillId="0" borderId="1" xfId="76" applyFont="1" applyFill="1" applyBorder="1" applyAlignment="1" applyProtection="1">
      <alignment horizontal="justify" vertical="top" wrapText="1"/>
    </xf>
    <xf numFmtId="0" fontId="1" fillId="0" borderId="1" xfId="0" applyFont="1" applyBorder="1" applyAlignment="1">
      <alignment horizontal="center" vertical="center" wrapText="1"/>
    </xf>
    <xf numFmtId="0" fontId="1" fillId="0" borderId="1" xfId="0" applyFont="1" applyBorder="1" applyAlignment="1">
      <alignment horizontal="justify" vertical="top" wrapText="1"/>
    </xf>
    <xf numFmtId="0" fontId="1" fillId="0" borderId="30" xfId="0" applyFont="1" applyBorder="1" applyAlignment="1">
      <alignment horizontal="justify" vertical="top" wrapText="1"/>
    </xf>
    <xf numFmtId="0" fontId="1" fillId="0" borderId="1" xfId="102" applyFont="1" applyBorder="1" applyAlignment="1">
      <alignment horizontal="justify" vertical="top" wrapText="1"/>
    </xf>
    <xf numFmtId="0" fontId="1" fillId="0" borderId="1" xfId="82" applyBorder="1" applyAlignment="1">
      <alignment horizontal="justify" vertical="top" wrapText="1"/>
    </xf>
    <xf numFmtId="0" fontId="36" fillId="0" borderId="1" xfId="0" applyFont="1" applyBorder="1" applyAlignment="1">
      <alignment horizontal="center" vertical="center" wrapText="1"/>
    </xf>
    <xf numFmtId="0" fontId="36" fillId="0" borderId="1" xfId="0" applyFont="1" applyBorder="1" applyAlignment="1">
      <alignment horizontal="justify" vertical="top" wrapText="1"/>
    </xf>
    <xf numFmtId="0" fontId="28" fillId="26" borderId="1" xfId="1" applyFont="1" applyFill="1" applyBorder="1" applyAlignment="1">
      <alignment horizontal="left" vertical="center" wrapText="1"/>
    </xf>
    <xf numFmtId="0" fontId="28" fillId="26" borderId="1" xfId="54" applyFont="1" applyFill="1" applyBorder="1" applyAlignment="1">
      <alignment horizontal="center" vertical="center" wrapText="1"/>
    </xf>
    <xf numFmtId="2" fontId="28" fillId="26" borderId="1" xfId="0" applyNumberFormat="1" applyFont="1" applyFill="1" applyBorder="1" applyAlignment="1">
      <alignment horizontal="center" vertical="center"/>
    </xf>
    <xf numFmtId="49" fontId="28" fillId="26" borderId="1" xfId="0" applyNumberFormat="1" applyFont="1" applyFill="1" applyBorder="1" applyAlignment="1">
      <alignment horizontal="center" vertical="center"/>
    </xf>
    <xf numFmtId="14" fontId="28" fillId="26" borderId="1" xfId="0" applyNumberFormat="1" applyFont="1" applyFill="1" applyBorder="1" applyAlignment="1">
      <alignment horizontal="justify" vertical="top" wrapText="1"/>
    </xf>
    <xf numFmtId="0" fontId="28" fillId="26" borderId="1" xfId="0" applyFont="1" applyFill="1" applyBorder="1" applyAlignment="1">
      <alignment horizontal="left" vertical="center" wrapText="1"/>
    </xf>
    <xf numFmtId="0" fontId="28" fillId="26" borderId="1" xfId="1" applyFont="1" applyFill="1" applyBorder="1" applyAlignment="1">
      <alignment horizontal="center" vertical="center" wrapText="1"/>
    </xf>
    <xf numFmtId="49" fontId="28" fillId="26" borderId="1" xfId="79" applyNumberFormat="1" applyFont="1" applyFill="1" applyBorder="1" applyAlignment="1" applyProtection="1">
      <alignment horizontal="left" vertical="top" wrapText="1"/>
      <protection locked="0"/>
    </xf>
    <xf numFmtId="168" fontId="28" fillId="26" borderId="1" xfId="0" applyNumberFormat="1" applyFont="1" applyFill="1" applyBorder="1" applyAlignment="1">
      <alignment horizontal="center" vertical="center" wrapText="1"/>
    </xf>
    <xf numFmtId="169" fontId="28" fillId="26" borderId="1" xfId="0" applyNumberFormat="1" applyFont="1" applyFill="1" applyBorder="1" applyAlignment="1">
      <alignment horizontal="center" vertical="center"/>
    </xf>
    <xf numFmtId="0" fontId="28" fillId="26" borderId="1" xfId="102" applyFont="1" applyFill="1" applyBorder="1" applyAlignment="1" applyProtection="1">
      <alignment horizontal="justify" vertical="top" wrapText="1"/>
      <protection locked="0"/>
    </xf>
    <xf numFmtId="164" fontId="28" fillId="26" borderId="1" xfId="0" applyNumberFormat="1" applyFont="1" applyFill="1" applyBorder="1" applyAlignment="1">
      <alignment horizontal="justify" vertical="top" wrapText="1"/>
    </xf>
    <xf numFmtId="0" fontId="28" fillId="26" borderId="1" xfId="52" applyFont="1" applyFill="1" applyBorder="1" applyAlignment="1" applyProtection="1">
      <alignment horizontal="left" vertical="top" wrapText="1"/>
      <protection locked="0"/>
    </xf>
    <xf numFmtId="0" fontId="42" fillId="0" borderId="0" xfId="0" applyFont="1" applyAlignment="1">
      <alignment vertical="center"/>
    </xf>
    <xf numFmtId="0" fontId="0" fillId="0" borderId="1" xfId="0" applyBorder="1" applyAlignment="1">
      <alignment vertical="center"/>
    </xf>
    <xf numFmtId="0" fontId="28" fillId="27" borderId="1" xfId="1" applyFont="1" applyFill="1" applyBorder="1" applyAlignment="1" applyProtection="1">
      <alignment vertical="center" wrapText="1"/>
    </xf>
    <xf numFmtId="0" fontId="28" fillId="27" borderId="1" xfId="0" applyFont="1" applyFill="1" applyBorder="1" applyAlignment="1">
      <alignment vertical="center" wrapText="1"/>
    </xf>
    <xf numFmtId="0" fontId="28" fillId="27" borderId="1" xfId="102" applyFont="1" applyFill="1" applyBorder="1" applyAlignment="1">
      <alignment horizontal="justify" vertical="top" wrapText="1"/>
    </xf>
    <xf numFmtId="168" fontId="28" fillId="27" borderId="1" xfId="0" applyNumberFormat="1" applyFont="1" applyFill="1" applyBorder="1" applyAlignment="1">
      <alignment horizontal="center" vertical="center"/>
    </xf>
    <xf numFmtId="0" fontId="28" fillId="27" borderId="1" xfId="0" applyFont="1" applyFill="1" applyBorder="1" applyAlignment="1">
      <alignment vertical="top" wrapText="1"/>
    </xf>
    <xf numFmtId="0" fontId="28" fillId="27" borderId="30" xfId="1" applyFont="1" applyFill="1" applyBorder="1" applyAlignment="1" applyProtection="1">
      <alignment vertical="center" wrapText="1"/>
    </xf>
    <xf numFmtId="0" fontId="28" fillId="27" borderId="43" xfId="52" applyFont="1" applyFill="1" applyBorder="1" applyAlignment="1">
      <alignment horizontal="justify" vertical="top" wrapText="1"/>
    </xf>
    <xf numFmtId="0" fontId="28" fillId="27" borderId="30" xfId="52" applyFont="1" applyFill="1" applyBorder="1" applyAlignment="1">
      <alignment horizontal="justify" vertical="top" wrapText="1"/>
    </xf>
    <xf numFmtId="0" fontId="28" fillId="27" borderId="30" xfId="102" applyFont="1" applyFill="1" applyBorder="1" applyAlignment="1">
      <alignment horizontal="justify" vertical="top" wrapText="1"/>
    </xf>
    <xf numFmtId="0" fontId="28" fillId="27" borderId="30" xfId="0" applyFont="1" applyFill="1" applyBorder="1" applyAlignment="1">
      <alignment horizontal="justify" vertical="top" wrapText="1"/>
    </xf>
    <xf numFmtId="10" fontId="28" fillId="27" borderId="30" xfId="0" applyNumberFormat="1" applyFont="1" applyFill="1" applyBorder="1" applyAlignment="1">
      <alignment horizontal="center" vertical="center"/>
    </xf>
    <xf numFmtId="168" fontId="28" fillId="27" borderId="30" xfId="0" applyNumberFormat="1" applyFont="1" applyFill="1" applyBorder="1" applyAlignment="1">
      <alignment horizontal="center" vertical="center"/>
    </xf>
    <xf numFmtId="0" fontId="28" fillId="27" borderId="1" xfId="52" applyFont="1" applyFill="1" applyBorder="1" applyAlignment="1" applyProtection="1">
      <alignment vertical="top" wrapText="1"/>
      <protection locked="0"/>
    </xf>
    <xf numFmtId="0" fontId="28" fillId="27" borderId="29" xfId="1" applyFont="1" applyFill="1" applyBorder="1" applyAlignment="1" applyProtection="1">
      <alignment vertical="center" wrapText="1"/>
    </xf>
    <xf numFmtId="0" fontId="28" fillId="27" borderId="1" xfId="0" applyFont="1" applyFill="1" applyBorder="1" applyAlignment="1">
      <alignment horizontal="center" vertical="center" wrapText="1"/>
    </xf>
    <xf numFmtId="0" fontId="28" fillId="27" borderId="1" xfId="52" applyFont="1" applyFill="1" applyBorder="1" applyAlignment="1">
      <alignment horizontal="justify" vertical="top" wrapText="1"/>
    </xf>
    <xf numFmtId="14" fontId="28" fillId="27" borderId="36" xfId="52" applyNumberFormat="1" applyFont="1" applyFill="1" applyBorder="1" applyAlignment="1" applyProtection="1">
      <alignment horizontal="center" vertical="center" wrapText="1"/>
      <protection locked="0"/>
    </xf>
    <xf numFmtId="14" fontId="28" fillId="27" borderId="37" xfId="52" applyNumberFormat="1" applyFont="1" applyFill="1" applyBorder="1" applyAlignment="1" applyProtection="1">
      <alignment horizontal="center" vertical="center" wrapText="1"/>
      <protection locked="0"/>
    </xf>
    <xf numFmtId="0" fontId="28" fillId="27" borderId="1" xfId="0" applyFont="1" applyFill="1" applyBorder="1" applyAlignment="1">
      <alignment horizontal="justify" vertical="top" wrapText="1"/>
    </xf>
    <xf numFmtId="0" fontId="28" fillId="27" borderId="1" xfId="0" applyFont="1" applyFill="1" applyBorder="1" applyAlignment="1">
      <alignment horizontal="justify" vertical="top"/>
    </xf>
    <xf numFmtId="0" fontId="28" fillId="27" borderId="1" xfId="82" applyFont="1" applyFill="1" applyBorder="1" applyAlignment="1">
      <alignment horizontal="justify" vertical="top" wrapText="1"/>
    </xf>
    <xf numFmtId="0" fontId="28" fillId="28" borderId="1" xfId="0" applyFont="1" applyFill="1" applyBorder="1" applyAlignment="1">
      <alignment horizontal="justify" vertical="top" wrapText="1"/>
    </xf>
    <xf numFmtId="0" fontId="28" fillId="27" borderId="1" xfId="102" applyFont="1" applyFill="1" applyBorder="1" applyAlignment="1">
      <alignment vertical="top" wrapText="1"/>
    </xf>
    <xf numFmtId="0" fontId="28" fillId="28" borderId="29" xfId="0" applyFont="1" applyFill="1" applyBorder="1" applyAlignment="1">
      <alignment horizontal="justify" vertical="top" wrapText="1"/>
    </xf>
    <xf numFmtId="14" fontId="28" fillId="27" borderId="1" xfId="52" applyNumberFormat="1" applyFont="1" applyFill="1" applyBorder="1" applyAlignment="1" applyProtection="1">
      <alignment horizontal="center" vertical="center" wrapText="1"/>
      <protection locked="0"/>
    </xf>
    <xf numFmtId="2" fontId="28" fillId="27" borderId="1" xfId="0" applyNumberFormat="1" applyFont="1" applyFill="1" applyBorder="1" applyAlignment="1">
      <alignment horizontal="center" vertical="center"/>
    </xf>
    <xf numFmtId="1" fontId="28" fillId="27" borderId="1" xfId="0" applyNumberFormat="1" applyFont="1" applyFill="1" applyBorder="1" applyAlignment="1">
      <alignment horizontal="center" vertical="center"/>
    </xf>
    <xf numFmtId="10" fontId="28" fillId="27" borderId="32" xfId="0" applyNumberFormat="1" applyFont="1" applyFill="1" applyBorder="1" applyAlignment="1">
      <alignment horizontal="center" vertical="center"/>
    </xf>
    <xf numFmtId="1" fontId="28" fillId="27" borderId="30" xfId="0" applyNumberFormat="1" applyFont="1" applyFill="1" applyBorder="1" applyAlignment="1">
      <alignment horizontal="center" vertical="center"/>
    </xf>
    <xf numFmtId="10" fontId="28" fillId="27" borderId="17" xfId="0" applyNumberFormat="1" applyFont="1" applyFill="1" applyBorder="1" applyAlignment="1">
      <alignment horizontal="center" vertical="center"/>
    </xf>
    <xf numFmtId="0" fontId="28" fillId="27" borderId="30" xfId="0" applyFont="1" applyFill="1" applyBorder="1" applyAlignment="1">
      <alignment horizontal="center" vertical="center" wrapText="1"/>
    </xf>
    <xf numFmtId="0" fontId="28" fillId="27" borderId="30" xfId="102" applyFont="1" applyFill="1" applyBorder="1" applyAlignment="1">
      <alignment vertical="top" wrapText="1"/>
    </xf>
    <xf numFmtId="10" fontId="28" fillId="27" borderId="1" xfId="0" applyNumberFormat="1" applyFont="1" applyFill="1" applyBorder="1" applyAlignment="1">
      <alignment horizontal="center" vertical="center"/>
    </xf>
    <xf numFmtId="0" fontId="28" fillId="27" borderId="1" xfId="0" applyFont="1" applyFill="1" applyBorder="1" applyAlignment="1">
      <alignment vertical="top"/>
    </xf>
    <xf numFmtId="0" fontId="28" fillId="27" borderId="1" xfId="52" quotePrefix="1" applyFont="1" applyFill="1" applyBorder="1" applyAlignment="1" applyProtection="1">
      <alignment horizontal="left" vertical="top" wrapText="1"/>
      <protection locked="0"/>
    </xf>
    <xf numFmtId="0" fontId="28" fillId="27" borderId="1" xfId="0" applyFont="1" applyFill="1" applyBorder="1" applyAlignment="1">
      <alignment vertical="center"/>
    </xf>
    <xf numFmtId="0" fontId="28" fillId="27" borderId="30" xfId="0" applyFont="1" applyFill="1" applyBorder="1" applyAlignment="1">
      <alignment vertical="center"/>
    </xf>
    <xf numFmtId="0" fontId="28" fillId="27" borderId="1" xfId="0" applyFont="1" applyFill="1" applyBorder="1" applyAlignment="1">
      <alignment horizontal="center" vertical="center"/>
    </xf>
    <xf numFmtId="0" fontId="28" fillId="27" borderId="29" xfId="0" applyFont="1" applyFill="1" applyBorder="1" applyAlignment="1">
      <alignment horizontal="center" vertical="center" wrapText="1"/>
    </xf>
    <xf numFmtId="0" fontId="28" fillId="27" borderId="30" xfId="0" applyFont="1" applyFill="1" applyBorder="1" applyAlignment="1">
      <alignment horizontal="center" vertical="center"/>
    </xf>
    <xf numFmtId="0" fontId="28" fillId="27" borderId="1" xfId="0" applyFont="1" applyFill="1" applyBorder="1" applyAlignment="1">
      <alignment horizontal="center" vertical="top"/>
    </xf>
    <xf numFmtId="0" fontId="29" fillId="2" borderId="0" xfId="0" applyFont="1" applyFill="1" applyAlignment="1">
      <alignment horizontal="center" vertical="center"/>
    </xf>
    <xf numFmtId="0" fontId="28" fillId="27" borderId="30" xfId="54" applyFont="1" applyFill="1" applyBorder="1" applyAlignment="1">
      <alignment horizontal="center" vertical="center" wrapText="1"/>
    </xf>
    <xf numFmtId="0" fontId="28" fillId="27" borderId="1" xfId="54" applyFont="1" applyFill="1" applyBorder="1" applyAlignment="1">
      <alignment horizontal="center" vertical="center" wrapText="1"/>
    </xf>
    <xf numFmtId="0" fontId="28" fillId="27" borderId="29" xfId="54" applyFont="1" applyFill="1" applyBorder="1" applyAlignment="1">
      <alignment horizontal="center" vertical="center" wrapText="1"/>
    </xf>
    <xf numFmtId="0" fontId="28" fillId="27" borderId="1" xfId="1" applyFont="1" applyFill="1" applyBorder="1" applyAlignment="1" applyProtection="1">
      <alignment horizontal="center" vertical="center" wrapText="1"/>
    </xf>
    <xf numFmtId="0" fontId="28" fillId="27" borderId="1" xfId="52" applyFont="1" applyFill="1" applyBorder="1" applyAlignment="1" applyProtection="1">
      <alignment horizontal="justify" vertical="top" wrapText="1"/>
      <protection locked="0"/>
    </xf>
    <xf numFmtId="0" fontId="28" fillId="27" borderId="36" xfId="52" applyFont="1" applyFill="1" applyBorder="1" applyAlignment="1" applyProtection="1">
      <alignment horizontal="justify" vertical="top" wrapText="1"/>
      <protection locked="0"/>
    </xf>
    <xf numFmtId="0" fontId="28" fillId="27" borderId="37" xfId="52" applyFont="1" applyFill="1" applyBorder="1" applyAlignment="1" applyProtection="1">
      <alignment horizontal="justify" vertical="top" wrapText="1"/>
      <protection locked="0"/>
    </xf>
    <xf numFmtId="0" fontId="28" fillId="27" borderId="39" xfId="52" applyFont="1" applyFill="1" applyBorder="1" applyAlignment="1" applyProtection="1">
      <alignment horizontal="justify" vertical="top" wrapText="1"/>
      <protection locked="0"/>
    </xf>
    <xf numFmtId="0" fontId="28" fillId="27" borderId="42" xfId="52" applyFont="1" applyFill="1" applyBorder="1" applyAlignment="1" applyProtection="1">
      <alignment horizontal="justify" vertical="top" wrapText="1"/>
      <protection locked="0"/>
    </xf>
    <xf numFmtId="0" fontId="28" fillId="27" borderId="32" xfId="52" applyFont="1" applyFill="1" applyBorder="1" applyAlignment="1" applyProtection="1">
      <alignment horizontal="justify" vertical="top" wrapText="1"/>
      <protection locked="0"/>
    </xf>
    <xf numFmtId="0" fontId="28" fillId="27" borderId="1" xfId="52" quotePrefix="1" applyFont="1" applyFill="1" applyBorder="1" applyAlignment="1" applyProtection="1">
      <alignment horizontal="justify" vertical="top" wrapText="1"/>
      <protection locked="0"/>
    </xf>
    <xf numFmtId="0" fontId="28" fillId="27" borderId="37" xfId="52" quotePrefix="1" applyFont="1" applyFill="1" applyBorder="1" applyAlignment="1" applyProtection="1">
      <alignment horizontal="justify" vertical="top" wrapText="1"/>
      <protection locked="0"/>
    </xf>
    <xf numFmtId="0" fontId="28" fillId="27" borderId="40" xfId="52" applyFont="1" applyFill="1" applyBorder="1" applyAlignment="1" applyProtection="1">
      <alignment horizontal="justify" vertical="top" wrapText="1"/>
      <protection locked="0"/>
    </xf>
    <xf numFmtId="0" fontId="28" fillId="27" borderId="41" xfId="52" applyFont="1" applyFill="1" applyBorder="1" applyAlignment="1" applyProtection="1">
      <alignment horizontal="justify" vertical="top" wrapText="1"/>
      <protection locked="0"/>
    </xf>
    <xf numFmtId="0" fontId="28" fillId="27" borderId="38" xfId="52" applyFont="1" applyFill="1" applyBorder="1" applyAlignment="1" applyProtection="1">
      <alignment horizontal="justify" vertical="top" wrapText="1"/>
      <protection locked="0"/>
    </xf>
    <xf numFmtId="0" fontId="28" fillId="27" borderId="1" xfId="0" applyFont="1" applyFill="1" applyBorder="1" applyAlignment="1" applyProtection="1">
      <alignment horizontal="justify" vertical="top" wrapText="1"/>
      <protection locked="0"/>
    </xf>
    <xf numFmtId="0" fontId="0" fillId="0" borderId="48" xfId="0" applyBorder="1" applyAlignment="1">
      <alignment vertical="center"/>
    </xf>
    <xf numFmtId="0" fontId="22" fillId="0" borderId="0" xfId="0" applyFont="1" applyAlignment="1">
      <alignment vertical="center"/>
    </xf>
    <xf numFmtId="0" fontId="0" fillId="2" borderId="0" xfId="0" applyFill="1"/>
    <xf numFmtId="0" fontId="0" fillId="2" borderId="34" xfId="0" applyFill="1" applyBorder="1"/>
    <xf numFmtId="0" fontId="0" fillId="2" borderId="35" xfId="0" applyFill="1" applyBorder="1"/>
    <xf numFmtId="0" fontId="0" fillId="2" borderId="47" xfId="0" applyFill="1" applyBorder="1"/>
    <xf numFmtId="0" fontId="0" fillId="2" borderId="48" xfId="0" applyFill="1" applyBorder="1"/>
    <xf numFmtId="0" fontId="0" fillId="0" borderId="47" xfId="0" applyBorder="1" applyAlignment="1">
      <alignment vertical="center"/>
    </xf>
    <xf numFmtId="0" fontId="0" fillId="31" borderId="50" xfId="0" applyFill="1" applyBorder="1" applyAlignment="1">
      <alignment horizontal="left"/>
    </xf>
    <xf numFmtId="0" fontId="0" fillId="2" borderId="50" xfId="0" applyFill="1" applyBorder="1"/>
    <xf numFmtId="0" fontId="0" fillId="0" borderId="34" xfId="0" pivotButton="1" applyBorder="1" applyAlignment="1">
      <alignment vertical="center"/>
    </xf>
    <xf numFmtId="0" fontId="0" fillId="0" borderId="35" xfId="0" applyBorder="1" applyAlignment="1">
      <alignment vertical="center"/>
    </xf>
    <xf numFmtId="0" fontId="22" fillId="0" borderId="34" xfId="0" pivotButton="1" applyFont="1" applyBorder="1" applyAlignment="1">
      <alignment vertical="center"/>
    </xf>
    <xf numFmtId="0" fontId="22" fillId="0" borderId="35" xfId="0" applyFont="1" applyBorder="1" applyAlignment="1">
      <alignment vertical="center"/>
    </xf>
    <xf numFmtId="0" fontId="0" fillId="0" borderId="50" xfId="0" pivotButton="1" applyBorder="1" applyAlignment="1">
      <alignment vertical="center"/>
    </xf>
    <xf numFmtId="0" fontId="0" fillId="0" borderId="50" xfId="0" applyBorder="1" applyAlignment="1">
      <alignment vertical="center"/>
    </xf>
    <xf numFmtId="0" fontId="0" fillId="0" borderId="45" xfId="0" applyBorder="1" applyAlignment="1">
      <alignment horizontal="left" vertical="center"/>
    </xf>
    <xf numFmtId="0" fontId="0" fillId="0" borderId="51" xfId="0" applyBorder="1" applyAlignment="1">
      <alignment horizontal="left" vertical="center"/>
    </xf>
    <xf numFmtId="0" fontId="0" fillId="0" borderId="46" xfId="0" applyBorder="1" applyAlignment="1">
      <alignment horizontal="left" vertical="center"/>
    </xf>
    <xf numFmtId="0" fontId="0" fillId="0" borderId="50" xfId="0" applyBorder="1" applyAlignment="1">
      <alignment horizontal="left" vertical="center"/>
    </xf>
    <xf numFmtId="0" fontId="0" fillId="0" borderId="34" xfId="0" applyBorder="1" applyAlignment="1">
      <alignment horizontal="left" vertical="center"/>
    </xf>
    <xf numFmtId="0" fontId="0" fillId="0" borderId="54" xfId="0" applyBorder="1" applyAlignment="1">
      <alignment vertical="center"/>
    </xf>
    <xf numFmtId="0" fontId="0" fillId="0" borderId="53" xfId="0" applyBorder="1" applyAlignment="1">
      <alignment horizontal="left" vertical="center"/>
    </xf>
    <xf numFmtId="0" fontId="0" fillId="0" borderId="54" xfId="0" applyBorder="1" applyAlignment="1">
      <alignment horizontal="left" vertical="center"/>
    </xf>
    <xf numFmtId="0" fontId="44" fillId="0" borderId="53" xfId="0" applyFont="1" applyBorder="1" applyAlignment="1">
      <alignment horizontal="left" vertical="center"/>
    </xf>
    <xf numFmtId="0" fontId="44" fillId="0" borderId="53" xfId="0" applyFont="1" applyBorder="1" applyAlignment="1">
      <alignment vertical="center"/>
    </xf>
    <xf numFmtId="0" fontId="44" fillId="0" borderId="54" xfId="0" applyFont="1" applyBorder="1" applyAlignment="1">
      <alignment horizontal="left" vertical="center"/>
    </xf>
    <xf numFmtId="0" fontId="0" fillId="0" borderId="50" xfId="0" pivotButton="1" applyBorder="1" applyAlignment="1">
      <alignment horizontal="center" vertical="center"/>
    </xf>
    <xf numFmtId="0" fontId="0" fillId="0" borderId="52" xfId="0" applyBorder="1" applyAlignment="1">
      <alignment horizontal="left" vertical="center"/>
    </xf>
    <xf numFmtId="0" fontId="44" fillId="0" borderId="52" xfId="0" applyFont="1" applyBorder="1" applyAlignment="1">
      <alignment horizontal="left" vertical="center"/>
    </xf>
    <xf numFmtId="0" fontId="0" fillId="0" borderId="50" xfId="0" applyBorder="1" applyAlignment="1">
      <alignment horizontal="center" vertical="center"/>
    </xf>
    <xf numFmtId="0" fontId="0" fillId="0" borderId="55" xfId="0" applyBorder="1" applyAlignment="1">
      <alignment vertical="center"/>
    </xf>
    <xf numFmtId="0" fontId="0" fillId="0" borderId="55" xfId="0" applyBorder="1" applyAlignment="1">
      <alignment horizontal="left" vertical="center"/>
    </xf>
    <xf numFmtId="0" fontId="44" fillId="0" borderId="55" xfId="0" applyFont="1" applyBorder="1" applyAlignment="1">
      <alignment horizontal="left" vertical="center"/>
    </xf>
    <xf numFmtId="0" fontId="44" fillId="0" borderId="55" xfId="0" applyFont="1" applyBorder="1" applyAlignment="1">
      <alignment vertical="center"/>
    </xf>
    <xf numFmtId="0" fontId="0" fillId="0" borderId="56" xfId="0" pivotButton="1" applyBorder="1" applyAlignment="1">
      <alignment vertical="center"/>
    </xf>
    <xf numFmtId="0" fontId="0" fillId="0" borderId="57" xfId="0" applyBorder="1" applyAlignment="1">
      <alignment vertical="center"/>
    </xf>
    <xf numFmtId="0" fontId="43" fillId="0" borderId="50" xfId="0" pivotButton="1" applyFont="1" applyBorder="1" applyAlignment="1">
      <alignment vertical="center"/>
    </xf>
    <xf numFmtId="0" fontId="1" fillId="0" borderId="29" xfId="0" applyFont="1" applyBorder="1" applyAlignment="1">
      <alignment horizontal="justify" vertical="top" wrapText="1"/>
    </xf>
    <xf numFmtId="0" fontId="1" fillId="0" borderId="31" xfId="0" applyFont="1" applyBorder="1" applyAlignment="1">
      <alignment horizontal="justify" vertical="top" wrapText="1"/>
    </xf>
    <xf numFmtId="0" fontId="47" fillId="0" borderId="0" xfId="0" applyFont="1"/>
    <xf numFmtId="0" fontId="47" fillId="0" borderId="0" xfId="0" applyFont="1" applyAlignment="1">
      <alignment horizontal="center"/>
    </xf>
    <xf numFmtId="0" fontId="48" fillId="0" borderId="0" xfId="0" applyFont="1" applyAlignment="1">
      <alignment vertical="top"/>
    </xf>
    <xf numFmtId="0" fontId="1" fillId="0" borderId="30" xfId="54" applyBorder="1" applyAlignment="1">
      <alignment horizontal="center" vertical="center" wrapText="1"/>
    </xf>
    <xf numFmtId="0" fontId="1" fillId="0" borderId="30" xfId="102" applyFont="1" applyBorder="1" applyAlignment="1">
      <alignment horizontal="justify" vertical="top" wrapText="1"/>
    </xf>
    <xf numFmtId="0" fontId="1" fillId="0" borderId="29" xfId="54" applyBorder="1" applyAlignment="1">
      <alignment horizontal="center" vertical="center" wrapText="1"/>
    </xf>
    <xf numFmtId="0" fontId="1" fillId="0" borderId="29" xfId="102" applyFont="1" applyBorder="1" applyAlignment="1">
      <alignment horizontal="justify" vertical="top" wrapText="1"/>
    </xf>
    <xf numFmtId="0" fontId="37" fillId="33" borderId="1" xfId="0" applyFont="1" applyFill="1" applyBorder="1" applyAlignment="1">
      <alignment horizontal="center" vertical="center" wrapText="1"/>
    </xf>
    <xf numFmtId="0" fontId="47" fillId="0" borderId="0" xfId="0" applyFont="1" applyAlignment="1">
      <alignment horizontal="center" vertical="center"/>
    </xf>
    <xf numFmtId="0" fontId="1" fillId="0" borderId="69" xfId="54" applyBorder="1" applyAlignment="1">
      <alignment horizontal="center" vertical="center" wrapText="1"/>
    </xf>
    <xf numFmtId="0" fontId="1" fillId="0" borderId="69" xfId="0" applyFont="1" applyBorder="1" applyAlignment="1">
      <alignment horizontal="justify" vertical="top" wrapText="1"/>
    </xf>
    <xf numFmtId="0" fontId="1" fillId="0" borderId="69" xfId="102" applyFont="1" applyBorder="1" applyAlignment="1">
      <alignment horizontal="justify" vertical="top" wrapText="1"/>
    </xf>
    <xf numFmtId="0" fontId="37" fillId="33" borderId="56" xfId="1" applyFont="1" applyFill="1" applyBorder="1" applyAlignment="1" applyProtection="1">
      <alignment horizontal="center" vertical="center" wrapText="1"/>
    </xf>
    <xf numFmtId="0" fontId="37" fillId="33" borderId="70" xfId="1" applyFont="1" applyFill="1" applyBorder="1" applyAlignment="1" applyProtection="1">
      <alignment horizontal="center" vertical="center" wrapText="1"/>
    </xf>
    <xf numFmtId="0" fontId="37" fillId="33" borderId="70" xfId="52" applyFont="1" applyFill="1" applyBorder="1" applyAlignment="1">
      <alignment horizontal="center" vertical="center" wrapText="1"/>
    </xf>
    <xf numFmtId="0" fontId="37" fillId="33" borderId="70" xfId="0" applyFont="1" applyFill="1" applyBorder="1" applyAlignment="1">
      <alignment horizontal="center" vertical="center" wrapText="1"/>
    </xf>
    <xf numFmtId="164" fontId="37" fillId="33" borderId="70" xfId="1" applyNumberFormat="1" applyFont="1" applyFill="1" applyBorder="1" applyAlignment="1" applyProtection="1">
      <alignment horizontal="center" vertical="center" wrapText="1"/>
    </xf>
    <xf numFmtId="1" fontId="37" fillId="33" borderId="70" xfId="1" applyNumberFormat="1" applyFont="1" applyFill="1" applyBorder="1" applyAlignment="1" applyProtection="1">
      <alignment horizontal="center" vertical="center" wrapText="1"/>
    </xf>
    <xf numFmtId="9" fontId="37" fillId="33" borderId="70" xfId="1" applyNumberFormat="1" applyFont="1" applyFill="1" applyBorder="1" applyAlignment="1" applyProtection="1">
      <alignment horizontal="center" vertical="center" wrapText="1"/>
    </xf>
    <xf numFmtId="0" fontId="37" fillId="33" borderId="71" xfId="0" applyFont="1" applyFill="1" applyBorder="1" applyAlignment="1">
      <alignment horizontal="center" vertical="center" wrapText="1"/>
    </xf>
    <xf numFmtId="2" fontId="36" fillId="0" borderId="29" xfId="0" applyNumberFormat="1" applyFont="1" applyBorder="1" applyAlignment="1">
      <alignment horizontal="justify" vertical="top"/>
    </xf>
    <xf numFmtId="168" fontId="36" fillId="0" borderId="29" xfId="0" applyNumberFormat="1" applyFont="1" applyBorder="1" applyAlignment="1">
      <alignment horizontal="justify" vertical="top"/>
    </xf>
    <xf numFmtId="1" fontId="36" fillId="0" borderId="29" xfId="0" applyNumberFormat="1" applyFont="1" applyBorder="1" applyAlignment="1">
      <alignment horizontal="justify" vertical="top"/>
    </xf>
    <xf numFmtId="10" fontId="36" fillId="0" borderId="29" xfId="72" applyNumberFormat="1" applyFont="1" applyFill="1" applyBorder="1" applyAlignment="1" applyProtection="1">
      <alignment horizontal="justify" vertical="top"/>
    </xf>
    <xf numFmtId="0" fontId="36" fillId="0" borderId="29" xfId="0" applyFont="1" applyBorder="1" applyAlignment="1">
      <alignment horizontal="justify" vertical="top" wrapText="1"/>
    </xf>
    <xf numFmtId="2" fontId="36" fillId="0" borderId="1" xfId="0" applyNumberFormat="1" applyFont="1" applyBorder="1" applyAlignment="1">
      <alignment horizontal="justify" vertical="top"/>
    </xf>
    <xf numFmtId="168" fontId="36" fillId="0" borderId="1" xfId="0" applyNumberFormat="1" applyFont="1" applyBorder="1" applyAlignment="1">
      <alignment horizontal="justify" vertical="top"/>
    </xf>
    <xf numFmtId="1" fontId="36" fillId="0" borderId="1" xfId="0" applyNumberFormat="1" applyFont="1" applyBorder="1" applyAlignment="1">
      <alignment horizontal="justify" vertical="top"/>
    </xf>
    <xf numFmtId="10" fontId="36" fillId="0" borderId="1" xfId="72" applyNumberFormat="1" applyFont="1" applyFill="1" applyBorder="1" applyAlignment="1" applyProtection="1">
      <alignment horizontal="justify" vertical="top"/>
    </xf>
    <xf numFmtId="2" fontId="36" fillId="0" borderId="30" xfId="0" applyNumberFormat="1" applyFont="1" applyBorder="1" applyAlignment="1">
      <alignment horizontal="justify" vertical="top"/>
    </xf>
    <xf numFmtId="168" fontId="36" fillId="0" borderId="30" xfId="0" applyNumberFormat="1" applyFont="1" applyBorder="1" applyAlignment="1">
      <alignment horizontal="justify" vertical="top"/>
    </xf>
    <xf numFmtId="1" fontId="36" fillId="0" borderId="30" xfId="0" applyNumberFormat="1" applyFont="1" applyBorder="1" applyAlignment="1">
      <alignment horizontal="justify" vertical="top"/>
    </xf>
    <xf numFmtId="10" fontId="36" fillId="0" borderId="30" xfId="72" applyNumberFormat="1" applyFont="1" applyFill="1" applyBorder="1" applyAlignment="1" applyProtection="1">
      <alignment horizontal="justify" vertical="top"/>
    </xf>
    <xf numFmtId="0" fontId="36" fillId="0" borderId="30" xfId="0" applyFont="1" applyBorder="1" applyAlignment="1">
      <alignment horizontal="justify" vertical="top" wrapText="1"/>
    </xf>
    <xf numFmtId="2" fontId="36" fillId="0" borderId="69" xfId="0" applyNumberFormat="1" applyFont="1" applyBorder="1" applyAlignment="1">
      <alignment horizontal="justify" vertical="top"/>
    </xf>
    <xf numFmtId="168" fontId="36" fillId="0" borderId="69" xfId="0" applyNumberFormat="1" applyFont="1" applyBorder="1" applyAlignment="1">
      <alignment horizontal="justify" vertical="top"/>
    </xf>
    <xf numFmtId="1" fontId="36" fillId="0" borderId="69" xfId="0" applyNumberFormat="1" applyFont="1" applyBorder="1" applyAlignment="1">
      <alignment horizontal="justify" vertical="top"/>
    </xf>
    <xf numFmtId="10" fontId="36" fillId="0" borderId="69" xfId="72" applyNumberFormat="1" applyFont="1" applyFill="1" applyBorder="1" applyAlignment="1" applyProtection="1">
      <alignment horizontal="justify" vertical="top"/>
    </xf>
    <xf numFmtId="0" fontId="36" fillId="0" borderId="69" xfId="0" applyFont="1" applyBorder="1" applyAlignment="1">
      <alignment horizontal="justify" vertical="top" wrapText="1"/>
    </xf>
    <xf numFmtId="1" fontId="36" fillId="34" borderId="1" xfId="0" applyNumberFormat="1" applyFont="1" applyFill="1" applyBorder="1" applyAlignment="1">
      <alignment horizontal="center" vertical="center"/>
    </xf>
    <xf numFmtId="10" fontId="36" fillId="34" borderId="1" xfId="0" applyNumberFormat="1" applyFont="1" applyFill="1" applyBorder="1" applyAlignment="1">
      <alignment horizontal="center" vertical="center"/>
    </xf>
    <xf numFmtId="10" fontId="36" fillId="34" borderId="1" xfId="72" applyNumberFormat="1" applyFont="1" applyFill="1" applyBorder="1" applyAlignment="1" applyProtection="1">
      <alignment horizontal="center" vertical="center"/>
    </xf>
    <xf numFmtId="0" fontId="36" fillId="34" borderId="1" xfId="0" applyFont="1" applyFill="1" applyBorder="1" applyAlignment="1">
      <alignment horizontal="center" vertical="center" wrapText="1"/>
    </xf>
    <xf numFmtId="0" fontId="1" fillId="34" borderId="1" xfId="0" applyFont="1" applyFill="1" applyBorder="1" applyAlignment="1">
      <alignment vertical="top" wrapText="1"/>
    </xf>
    <xf numFmtId="0" fontId="48" fillId="0" borderId="30" xfId="0" applyFont="1" applyBorder="1" applyAlignment="1">
      <alignment horizontal="center" vertical="center"/>
    </xf>
    <xf numFmtId="0" fontId="36" fillId="34" borderId="1" xfId="0" applyFont="1" applyFill="1" applyBorder="1" applyAlignment="1">
      <alignment vertical="top" wrapText="1"/>
    </xf>
    <xf numFmtId="0" fontId="48" fillId="34" borderId="29" xfId="0" applyFont="1" applyFill="1" applyBorder="1" applyAlignment="1">
      <alignment horizontal="center" vertical="center"/>
    </xf>
    <xf numFmtId="0" fontId="1" fillId="0" borderId="16" xfId="0" applyFont="1" applyBorder="1" applyAlignment="1">
      <alignment horizontal="left" vertical="center" wrapText="1"/>
    </xf>
    <xf numFmtId="0" fontId="1" fillId="0" borderId="32" xfId="0" applyFont="1" applyBorder="1" applyAlignment="1">
      <alignment horizontal="left" vertical="center" wrapText="1"/>
    </xf>
    <xf numFmtId="0" fontId="1" fillId="0" borderId="17" xfId="0" applyFont="1" applyBorder="1" applyAlignment="1">
      <alignment horizontal="left" vertical="center" wrapText="1"/>
    </xf>
    <xf numFmtId="0" fontId="1" fillId="0" borderId="74" xfId="0" applyFont="1" applyBorder="1" applyAlignment="1">
      <alignment horizontal="left" vertical="center" wrapText="1"/>
    </xf>
    <xf numFmtId="0" fontId="37" fillId="33" borderId="72" xfId="1" applyFont="1" applyFill="1" applyBorder="1" applyAlignment="1" applyProtection="1">
      <alignment horizontal="center" vertical="center" wrapText="1"/>
    </xf>
    <xf numFmtId="0" fontId="36" fillId="0" borderId="0" xfId="0" applyFont="1"/>
    <xf numFmtId="0" fontId="37" fillId="33" borderId="1" xfId="1" applyFont="1" applyFill="1" applyBorder="1" applyAlignment="1">
      <alignment horizontal="center" vertical="center" wrapText="1"/>
    </xf>
    <xf numFmtId="0" fontId="1" fillId="27" borderId="1" xfId="0" applyFont="1" applyFill="1" applyBorder="1" applyAlignment="1">
      <alignment vertical="center" wrapText="1"/>
    </xf>
    <xf numFmtId="2" fontId="1" fillId="27" borderId="1" xfId="0" applyNumberFormat="1" applyFont="1" applyFill="1" applyBorder="1" applyAlignment="1">
      <alignment horizontal="center" vertical="center"/>
    </xf>
    <xf numFmtId="168" fontId="1" fillId="27" borderId="1" xfId="0" applyNumberFormat="1" applyFont="1" applyFill="1" applyBorder="1" applyAlignment="1">
      <alignment horizontal="center" vertical="center"/>
    </xf>
    <xf numFmtId="1" fontId="1" fillId="27" borderId="1" xfId="0" applyNumberFormat="1" applyFont="1" applyFill="1" applyBorder="1" applyAlignment="1">
      <alignment horizontal="center" vertical="center"/>
    </xf>
    <xf numFmtId="0" fontId="1" fillId="27" borderId="1" xfId="0" applyFont="1" applyFill="1" applyBorder="1" applyAlignment="1">
      <alignment vertical="top" wrapText="1"/>
    </xf>
    <xf numFmtId="0" fontId="1" fillId="27" borderId="1" xfId="102" applyFont="1" applyFill="1" applyBorder="1" applyAlignment="1">
      <alignment horizontal="justify" vertical="top" wrapText="1"/>
    </xf>
    <xf numFmtId="0" fontId="1" fillId="0" borderId="0" xfId="0" applyFont="1" applyAlignment="1">
      <alignment horizontal="center" vertical="top" wrapText="1"/>
    </xf>
    <xf numFmtId="0" fontId="1" fillId="27" borderId="1" xfId="102" applyFont="1" applyFill="1" applyBorder="1" applyAlignment="1">
      <alignment vertical="top" wrapText="1"/>
    </xf>
    <xf numFmtId="0" fontId="1" fillId="27" borderId="1" xfId="0" applyFont="1" applyFill="1" applyBorder="1" applyAlignment="1">
      <alignment horizontal="justify" vertical="top"/>
    </xf>
    <xf numFmtId="0" fontId="36" fillId="34" borderId="1" xfId="0" applyFont="1" applyFill="1" applyBorder="1" applyAlignment="1">
      <alignment horizontal="center" vertical="center"/>
    </xf>
    <xf numFmtId="0" fontId="1" fillId="34" borderId="1" xfId="0" applyFont="1" applyFill="1" applyBorder="1" applyAlignment="1">
      <alignment vertical="center" wrapText="1"/>
    </xf>
    <xf numFmtId="0" fontId="1" fillId="35" borderId="1" xfId="0" applyFont="1" applyFill="1" applyBorder="1" applyAlignment="1">
      <alignment horizontal="justify" vertical="top" wrapText="1"/>
    </xf>
    <xf numFmtId="0" fontId="1" fillId="34" borderId="1" xfId="82" applyFill="1" applyBorder="1" applyAlignment="1">
      <alignment horizontal="justify" vertical="top" wrapText="1"/>
    </xf>
    <xf numFmtId="2" fontId="1" fillId="34" borderId="1" xfId="0" applyNumberFormat="1" applyFont="1" applyFill="1" applyBorder="1" applyAlignment="1">
      <alignment horizontal="center" vertical="center"/>
    </xf>
    <xf numFmtId="168" fontId="1" fillId="34" borderId="1" xfId="0" applyNumberFormat="1" applyFont="1" applyFill="1" applyBorder="1" applyAlignment="1">
      <alignment horizontal="center" vertical="center"/>
    </xf>
    <xf numFmtId="1" fontId="1" fillId="34" borderId="1" xfId="0" applyNumberFormat="1" applyFont="1" applyFill="1" applyBorder="1" applyAlignment="1">
      <alignment horizontal="center" vertical="center"/>
    </xf>
    <xf numFmtId="0" fontId="36" fillId="34" borderId="1" xfId="0" applyFont="1" applyFill="1" applyBorder="1" applyAlignment="1">
      <alignment horizontal="left" vertical="center" wrapText="1"/>
    </xf>
    <xf numFmtId="0" fontId="1" fillId="34" borderId="1" xfId="54" applyFill="1" applyBorder="1" applyAlignment="1">
      <alignment horizontal="center" vertical="center" wrapText="1"/>
    </xf>
    <xf numFmtId="0" fontId="35" fillId="38" borderId="1" xfId="0" applyFont="1" applyFill="1" applyBorder="1" applyAlignment="1">
      <alignment horizontal="center" vertical="center" wrapText="1"/>
    </xf>
    <xf numFmtId="0" fontId="35" fillId="38" borderId="1" xfId="0" applyFont="1" applyFill="1" applyBorder="1" applyAlignment="1">
      <alignment horizontal="center" vertical="center"/>
    </xf>
    <xf numFmtId="0" fontId="51" fillId="38" borderId="1" xfId="0" applyFont="1" applyFill="1" applyBorder="1" applyAlignment="1">
      <alignment horizontal="center" vertical="center"/>
    </xf>
    <xf numFmtId="0" fontId="24" fillId="38" borderId="1" xfId="0" applyFont="1" applyFill="1" applyBorder="1" applyAlignment="1">
      <alignment horizontal="center" vertical="center" wrapText="1"/>
    </xf>
    <xf numFmtId="0" fontId="24" fillId="38" borderId="48" xfId="0" applyFont="1" applyFill="1" applyBorder="1" applyAlignment="1">
      <alignment horizontal="center" vertical="center"/>
    </xf>
    <xf numFmtId="0" fontId="36" fillId="38" borderId="32" xfId="0" applyFont="1" applyFill="1" applyBorder="1" applyAlignment="1">
      <alignment horizontal="center" vertical="center" wrapText="1"/>
    </xf>
    <xf numFmtId="0" fontId="36" fillId="38" borderId="1" xfId="0" applyFont="1" applyFill="1" applyBorder="1" applyAlignment="1">
      <alignment horizontal="center" vertical="center" wrapText="1"/>
    </xf>
    <xf numFmtId="0" fontId="36" fillId="39" borderId="1" xfId="0" applyFont="1" applyFill="1" applyBorder="1" applyAlignment="1">
      <alignment horizontal="center" vertical="center" wrapText="1"/>
    </xf>
    <xf numFmtId="0" fontId="36" fillId="40" borderId="1" xfId="0" applyFont="1" applyFill="1" applyBorder="1" applyAlignment="1">
      <alignment horizontal="center" vertical="center"/>
    </xf>
    <xf numFmtId="0" fontId="36" fillId="38" borderId="1" xfId="0" applyFont="1" applyFill="1" applyBorder="1" applyAlignment="1">
      <alignment horizontal="center" vertical="center"/>
    </xf>
    <xf numFmtId="0" fontId="36" fillId="38" borderId="75" xfId="0" applyFont="1" applyFill="1" applyBorder="1" applyAlignment="1">
      <alignment horizontal="center" vertical="center"/>
    </xf>
    <xf numFmtId="0" fontId="36" fillId="38" borderId="47" xfId="0" applyFont="1" applyFill="1" applyBorder="1" applyAlignment="1">
      <alignment horizontal="center" vertical="center" wrapText="1"/>
    </xf>
    <xf numFmtId="0" fontId="50" fillId="34" borderId="47" xfId="0" applyFont="1" applyFill="1" applyBorder="1" applyAlignment="1">
      <alignment horizontal="center" vertical="center"/>
    </xf>
    <xf numFmtId="0" fontId="50" fillId="34" borderId="1" xfId="0" applyFont="1" applyFill="1" applyBorder="1" applyAlignment="1">
      <alignment horizontal="center" vertical="center"/>
    </xf>
    <xf numFmtId="0" fontId="50" fillId="34" borderId="48" xfId="0" applyFont="1" applyFill="1" applyBorder="1" applyAlignment="1">
      <alignment horizontal="center" vertical="center"/>
    </xf>
    <xf numFmtId="0" fontId="52" fillId="34" borderId="47" xfId="0" applyFont="1" applyFill="1" applyBorder="1" applyAlignment="1">
      <alignment horizontal="center" vertical="center" wrapText="1"/>
    </xf>
    <xf numFmtId="0" fontId="51" fillId="41" borderId="1" xfId="0" applyFont="1" applyFill="1" applyBorder="1" applyAlignment="1">
      <alignment vertical="center" wrapText="1"/>
    </xf>
    <xf numFmtId="0" fontId="24" fillId="41" borderId="1" xfId="0" applyFont="1" applyFill="1" applyBorder="1" applyAlignment="1">
      <alignment vertical="center" wrapText="1"/>
    </xf>
    <xf numFmtId="0" fontId="24" fillId="41" borderId="1" xfId="0" applyFont="1" applyFill="1" applyBorder="1" applyAlignment="1">
      <alignment horizontal="center" vertical="center" wrapText="1"/>
    </xf>
    <xf numFmtId="0" fontId="24" fillId="41" borderId="48" xfId="0" applyFont="1" applyFill="1" applyBorder="1" applyAlignment="1">
      <alignment horizontal="center" vertical="center"/>
    </xf>
    <xf numFmtId="0" fontId="24" fillId="41" borderId="32" xfId="0" applyFont="1" applyFill="1" applyBorder="1" applyAlignment="1">
      <alignment horizontal="center" vertical="center" wrapText="1"/>
    </xf>
    <xf numFmtId="0" fontId="24" fillId="41" borderId="75" xfId="0" applyFont="1" applyFill="1" applyBorder="1" applyAlignment="1">
      <alignment horizontal="center" vertical="center" wrapText="1"/>
    </xf>
    <xf numFmtId="0" fontId="24" fillId="41" borderId="47" xfId="0" applyFont="1" applyFill="1" applyBorder="1" applyAlignment="1">
      <alignment horizontal="center" vertical="center" wrapText="1"/>
    </xf>
    <xf numFmtId="0" fontId="24" fillId="34" borderId="1" xfId="0" applyFont="1" applyFill="1" applyBorder="1" applyAlignment="1">
      <alignment horizontal="center" vertical="center" wrapText="1"/>
    </xf>
    <xf numFmtId="0" fontId="24" fillId="42" borderId="47" xfId="0" applyFont="1" applyFill="1" applyBorder="1" applyAlignment="1">
      <alignment horizontal="center" vertical="center" wrapText="1"/>
    </xf>
    <xf numFmtId="0" fontId="24" fillId="42" borderId="1" xfId="0" applyFont="1" applyFill="1" applyBorder="1" applyAlignment="1">
      <alignment horizontal="center" vertical="center" wrapText="1"/>
    </xf>
    <xf numFmtId="0" fontId="24" fillId="39" borderId="48" xfId="0" applyFont="1" applyFill="1" applyBorder="1" applyAlignment="1">
      <alignment vertical="center"/>
    </xf>
    <xf numFmtId="0" fontId="51" fillId="39" borderId="47" xfId="0" applyFont="1" applyFill="1" applyBorder="1" applyAlignment="1">
      <alignment horizontal="center" vertical="center" wrapText="1"/>
    </xf>
    <xf numFmtId="0" fontId="51" fillId="39" borderId="1" xfId="0" applyFont="1" applyFill="1" applyBorder="1" applyAlignment="1">
      <alignment vertical="center" wrapText="1"/>
    </xf>
    <xf numFmtId="0" fontId="24" fillId="39" borderId="1" xfId="0" applyFont="1" applyFill="1" applyBorder="1" applyAlignment="1">
      <alignment vertical="center" wrapText="1"/>
    </xf>
    <xf numFmtId="0" fontId="24" fillId="39" borderId="1" xfId="0" applyFont="1" applyFill="1" applyBorder="1" applyAlignment="1">
      <alignment horizontal="center" vertical="center" wrapText="1"/>
    </xf>
    <xf numFmtId="0" fontId="24" fillId="39" borderId="48" xfId="0" applyFont="1" applyFill="1" applyBorder="1" applyAlignment="1">
      <alignment horizontal="center" vertical="center"/>
    </xf>
    <xf numFmtId="0" fontId="24" fillId="39" borderId="32" xfId="0" applyFont="1" applyFill="1" applyBorder="1" applyAlignment="1">
      <alignment horizontal="center" vertical="center" wrapText="1"/>
    </xf>
    <xf numFmtId="0" fontId="52" fillId="39" borderId="1" xfId="0" applyFont="1" applyFill="1" applyBorder="1" applyAlignment="1">
      <alignment horizontal="center" vertical="center" wrapText="1"/>
    </xf>
    <xf numFmtId="0" fontId="52" fillId="39" borderId="75" xfId="0" applyFont="1" applyFill="1" applyBorder="1" applyAlignment="1">
      <alignment horizontal="center" vertical="center" wrapText="1"/>
    </xf>
    <xf numFmtId="0" fontId="52" fillId="39" borderId="47" xfId="0" applyFont="1" applyFill="1" applyBorder="1" applyAlignment="1">
      <alignment horizontal="center" vertical="center" wrapText="1"/>
    </xf>
    <xf numFmtId="0" fontId="52" fillId="39" borderId="48" xfId="0" applyFont="1" applyFill="1" applyBorder="1" applyAlignment="1">
      <alignment vertical="center" wrapText="1"/>
    </xf>
    <xf numFmtId="0" fontId="24" fillId="0" borderId="48" xfId="0" applyFont="1" applyBorder="1" applyAlignment="1">
      <alignment vertical="center"/>
    </xf>
    <xf numFmtId="0" fontId="51" fillId="41" borderId="47" xfId="0" applyFont="1" applyFill="1" applyBorder="1" applyAlignment="1">
      <alignment horizontal="center" vertical="center" wrapText="1"/>
    </xf>
    <xf numFmtId="0" fontId="29" fillId="41" borderId="1" xfId="0" applyFont="1" applyFill="1" applyBorder="1" applyAlignment="1">
      <alignment vertical="center"/>
    </xf>
    <xf numFmtId="0" fontId="29" fillId="41" borderId="1" xfId="0" applyFont="1" applyFill="1" applyBorder="1" applyAlignment="1">
      <alignment vertical="center" wrapText="1"/>
    </xf>
    <xf numFmtId="0" fontId="52" fillId="42" borderId="1" xfId="0" applyFont="1" applyFill="1" applyBorder="1" applyAlignment="1">
      <alignment horizontal="center" vertical="center" wrapText="1"/>
    </xf>
    <xf numFmtId="0" fontId="24" fillId="41" borderId="32" xfId="0" applyFont="1" applyFill="1" applyBorder="1" applyAlignment="1">
      <alignment horizontal="center" vertical="center"/>
    </xf>
    <xf numFmtId="0" fontId="24" fillId="41" borderId="1" xfId="0" applyFont="1" applyFill="1" applyBorder="1" applyAlignment="1">
      <alignment horizontal="center" vertical="center"/>
    </xf>
    <xf numFmtId="0" fontId="24" fillId="41" borderId="75" xfId="0" applyFont="1" applyFill="1" applyBorder="1" applyAlignment="1">
      <alignment horizontal="center" vertical="center"/>
    </xf>
    <xf numFmtId="0" fontId="24" fillId="41" borderId="47" xfId="0" applyFont="1" applyFill="1" applyBorder="1" applyAlignment="1">
      <alignment horizontal="center" vertical="center"/>
    </xf>
    <xf numFmtId="0" fontId="24" fillId="30" borderId="1" xfId="0" applyFont="1" applyFill="1" applyBorder="1" applyAlignment="1">
      <alignment horizontal="center" vertical="center"/>
    </xf>
    <xf numFmtId="0" fontId="24" fillId="30" borderId="75" xfId="0" applyFont="1" applyFill="1" applyBorder="1" applyAlignment="1">
      <alignment horizontal="center" vertical="center"/>
    </xf>
    <xf numFmtId="0" fontId="24" fillId="42" borderId="1" xfId="0" applyFont="1" applyFill="1" applyBorder="1" applyAlignment="1">
      <alignment horizontal="center" vertical="center"/>
    </xf>
    <xf numFmtId="0" fontId="36" fillId="41" borderId="1" xfId="0" applyFont="1" applyFill="1" applyBorder="1" applyAlignment="1">
      <alignment horizontal="center" vertical="center" wrapText="1"/>
    </xf>
    <xf numFmtId="0" fontId="24" fillId="34" borderId="1" xfId="0" applyFont="1" applyFill="1" applyBorder="1" applyAlignment="1">
      <alignment horizontal="center" vertical="center"/>
    </xf>
    <xf numFmtId="0" fontId="24" fillId="41" borderId="48" xfId="0" applyFont="1" applyFill="1" applyBorder="1" applyAlignment="1">
      <alignment horizontal="center" vertical="center" wrapText="1"/>
    </xf>
    <xf numFmtId="0" fontId="36" fillId="41" borderId="32" xfId="0" applyFont="1" applyFill="1" applyBorder="1" applyAlignment="1">
      <alignment horizontal="center" vertical="center"/>
    </xf>
    <xf numFmtId="0" fontId="36" fillId="41" borderId="1" xfId="0" applyFont="1" applyFill="1" applyBorder="1" applyAlignment="1">
      <alignment horizontal="center" vertical="center"/>
    </xf>
    <xf numFmtId="0" fontId="36" fillId="41" borderId="75" xfId="0" applyFont="1" applyFill="1" applyBorder="1" applyAlignment="1">
      <alignment horizontal="center" vertical="center"/>
    </xf>
    <xf numFmtId="0" fontId="36" fillId="41" borderId="47" xfId="0" applyFont="1" applyFill="1" applyBorder="1" applyAlignment="1">
      <alignment horizontal="center" vertical="center"/>
    </xf>
    <xf numFmtId="0" fontId="36" fillId="42" borderId="47" xfId="0" applyFont="1" applyFill="1" applyBorder="1" applyAlignment="1">
      <alignment horizontal="center" vertical="center" wrapText="1"/>
    </xf>
    <xf numFmtId="0" fontId="36" fillId="42" borderId="1" xfId="0" applyFont="1" applyFill="1" applyBorder="1" applyAlignment="1">
      <alignment horizontal="center" vertical="center"/>
    </xf>
    <xf numFmtId="0" fontId="36" fillId="41" borderId="47" xfId="0" applyFont="1" applyFill="1" applyBorder="1" applyAlignment="1">
      <alignment horizontal="center" vertical="center" wrapText="1"/>
    </xf>
    <xf numFmtId="0" fontId="29" fillId="41" borderId="1" xfId="0" applyFont="1" applyFill="1" applyBorder="1" applyAlignment="1">
      <alignment horizontal="center" vertical="center" wrapText="1"/>
    </xf>
    <xf numFmtId="0" fontId="36" fillId="42" borderId="1" xfId="0" applyFont="1" applyFill="1" applyBorder="1" applyAlignment="1">
      <alignment horizontal="center" vertical="center" wrapText="1"/>
    </xf>
    <xf numFmtId="0" fontId="36" fillId="39" borderId="47" xfId="0" applyFont="1" applyFill="1" applyBorder="1" applyAlignment="1">
      <alignment horizontal="center" vertical="center" wrapText="1"/>
    </xf>
    <xf numFmtId="0" fontId="1" fillId="41" borderId="1" xfId="0" applyFont="1" applyFill="1" applyBorder="1" applyAlignment="1">
      <alignment horizontal="left" vertical="center" wrapText="1"/>
    </xf>
    <xf numFmtId="0" fontId="52" fillId="43" borderId="47" xfId="0" applyFont="1" applyFill="1" applyBorder="1" applyAlignment="1">
      <alignment horizontal="center" vertical="center" wrapText="1"/>
    </xf>
    <xf numFmtId="0" fontId="1" fillId="43" borderId="1" xfId="0" applyFont="1" applyFill="1" applyBorder="1" applyAlignment="1">
      <alignment horizontal="left" vertical="center" wrapText="1"/>
    </xf>
    <xf numFmtId="0" fontId="24" fillId="43" borderId="1" xfId="0" applyFont="1" applyFill="1" applyBorder="1" applyAlignment="1">
      <alignment vertical="center" wrapText="1"/>
    </xf>
    <xf numFmtId="0" fontId="24" fillId="43" borderId="48" xfId="0" applyFont="1" applyFill="1" applyBorder="1" applyAlignment="1">
      <alignment horizontal="center" vertical="center" wrapText="1"/>
    </xf>
    <xf numFmtId="0" fontId="36" fillId="43" borderId="32" xfId="0" applyFont="1" applyFill="1" applyBorder="1" applyAlignment="1">
      <alignment horizontal="center" vertical="center"/>
    </xf>
    <xf numFmtId="0" fontId="36" fillId="43" borderId="1" xfId="0" applyFont="1" applyFill="1" applyBorder="1" applyAlignment="1">
      <alignment horizontal="center" vertical="center"/>
    </xf>
    <xf numFmtId="0" fontId="36" fillId="43" borderId="1" xfId="0" applyFont="1" applyFill="1" applyBorder="1" applyAlignment="1">
      <alignment horizontal="center" vertical="center" wrapText="1"/>
    </xf>
    <xf numFmtId="0" fontId="36" fillId="43" borderId="75" xfId="0" applyFont="1" applyFill="1" applyBorder="1" applyAlignment="1">
      <alignment horizontal="center" vertical="center"/>
    </xf>
    <xf numFmtId="0" fontId="36" fillId="43" borderId="47" xfId="0" applyFont="1" applyFill="1" applyBorder="1" applyAlignment="1">
      <alignment horizontal="center" vertical="center"/>
    </xf>
    <xf numFmtId="0" fontId="36" fillId="43" borderId="47" xfId="0" applyFont="1" applyFill="1" applyBorder="1" applyAlignment="1">
      <alignment horizontal="center" vertical="center" wrapText="1"/>
    </xf>
    <xf numFmtId="0" fontId="53" fillId="43" borderId="1" xfId="0" applyFont="1" applyFill="1" applyBorder="1" applyAlignment="1">
      <alignment horizontal="center" vertical="center" wrapText="1"/>
    </xf>
    <xf numFmtId="0" fontId="33" fillId="41" borderId="1" xfId="0" applyFont="1" applyFill="1" applyBorder="1" applyAlignment="1">
      <alignment horizontal="left" vertical="center" wrapText="1"/>
    </xf>
    <xf numFmtId="0" fontId="33" fillId="41" borderId="1" xfId="0" applyFont="1" applyFill="1" applyBorder="1" applyAlignment="1">
      <alignment horizontal="left" vertical="center"/>
    </xf>
    <xf numFmtId="0" fontId="52" fillId="34" borderId="1" xfId="0" applyFont="1" applyFill="1" applyBorder="1" applyAlignment="1">
      <alignment horizontal="center" vertical="center" wrapText="1"/>
    </xf>
    <xf numFmtId="0" fontId="33" fillId="43" borderId="1" xfId="0" applyFont="1" applyFill="1" applyBorder="1" applyAlignment="1">
      <alignment horizontal="left" vertical="center" wrapText="1"/>
    </xf>
    <xf numFmtId="0" fontId="36" fillId="43" borderId="1" xfId="0" applyFont="1" applyFill="1" applyBorder="1" applyAlignment="1">
      <alignment vertical="center" wrapText="1"/>
    </xf>
    <xf numFmtId="0" fontId="33" fillId="43" borderId="1" xfId="0" applyFont="1" applyFill="1" applyBorder="1" applyAlignment="1">
      <alignment horizontal="left" vertical="center"/>
    </xf>
    <xf numFmtId="0" fontId="49" fillId="42" borderId="1" xfId="0" applyFont="1" applyFill="1" applyBorder="1" applyAlignment="1">
      <alignment horizontal="center" vertical="center"/>
    </xf>
    <xf numFmtId="0" fontId="52" fillId="43" borderId="48" xfId="0" applyFont="1" applyFill="1" applyBorder="1" applyAlignment="1">
      <alignment vertical="center" wrapText="1"/>
    </xf>
    <xf numFmtId="0" fontId="36" fillId="41" borderId="1" xfId="0" applyFont="1" applyFill="1" applyBorder="1" applyAlignment="1">
      <alignment vertical="center" wrapText="1"/>
    </xf>
    <xf numFmtId="0" fontId="51" fillId="44" borderId="47" xfId="0" applyFont="1" applyFill="1" applyBorder="1" applyAlignment="1">
      <alignment horizontal="center" vertical="center" wrapText="1"/>
    </xf>
    <xf numFmtId="0" fontId="33" fillId="0" borderId="1" xfId="0" applyFont="1" applyBorder="1" applyAlignment="1">
      <alignment horizontal="left" vertical="center" wrapText="1"/>
    </xf>
    <xf numFmtId="0" fontId="36" fillId="45" borderId="1" xfId="0" applyFont="1" applyFill="1" applyBorder="1" applyAlignment="1">
      <alignment horizontal="center" vertical="center" wrapText="1"/>
    </xf>
    <xf numFmtId="0" fontId="36" fillId="0" borderId="1" xfId="0" applyFont="1" applyBorder="1" applyAlignment="1">
      <alignment vertical="center" wrapText="1"/>
    </xf>
    <xf numFmtId="0" fontId="24" fillId="0" borderId="1" xfId="0" applyFont="1" applyBorder="1" applyAlignment="1">
      <alignment vertical="center" wrapText="1"/>
    </xf>
    <xf numFmtId="0" fontId="33" fillId="0" borderId="1" xfId="0" applyFont="1" applyBorder="1" applyAlignment="1">
      <alignment horizontal="left" vertical="center"/>
    </xf>
    <xf numFmtId="0" fontId="24" fillId="0" borderId="48" xfId="0" applyFont="1" applyBorder="1" applyAlignment="1">
      <alignment horizontal="center" vertical="center" wrapText="1"/>
    </xf>
    <xf numFmtId="0" fontId="36" fillId="0" borderId="32" xfId="0" applyFont="1" applyBorder="1" applyAlignment="1">
      <alignment horizontal="center" vertical="center"/>
    </xf>
    <xf numFmtId="0" fontId="52" fillId="41" borderId="1" xfId="0" applyFont="1" applyFill="1" applyBorder="1" applyAlignment="1">
      <alignment horizontal="center" vertical="center" wrapText="1"/>
    </xf>
    <xf numFmtId="0" fontId="36" fillId="30" borderId="1" xfId="0" applyFont="1" applyFill="1" applyBorder="1" applyAlignment="1">
      <alignment horizontal="center" vertical="center"/>
    </xf>
    <xf numFmtId="0" fontId="36" fillId="30" borderId="75" xfId="0" applyFont="1" applyFill="1" applyBorder="1" applyAlignment="1">
      <alignment horizontal="center" vertical="center"/>
    </xf>
    <xf numFmtId="0" fontId="36" fillId="0" borderId="47" xfId="0" applyFont="1" applyBorder="1" applyAlignment="1">
      <alignment horizontal="center" vertical="center"/>
    </xf>
    <xf numFmtId="0" fontId="24" fillId="42" borderId="47" xfId="0" applyFont="1" applyFill="1" applyBorder="1" applyAlignment="1">
      <alignment horizontal="center" vertical="center"/>
    </xf>
    <xf numFmtId="0" fontId="55" fillId="0" borderId="48" xfId="0" applyFont="1" applyBorder="1" applyAlignment="1">
      <alignment vertical="center" wrapText="1"/>
    </xf>
    <xf numFmtId="0" fontId="56" fillId="0" borderId="1" xfId="0" applyFont="1" applyBorder="1" applyAlignment="1">
      <alignment vertical="center" wrapText="1"/>
    </xf>
    <xf numFmtId="0" fontId="24" fillId="0" borderId="47" xfId="0" applyFont="1" applyBorder="1" applyAlignment="1">
      <alignment horizontal="center" vertical="center"/>
    </xf>
    <xf numFmtId="0" fontId="24" fillId="0" borderId="1" xfId="0" applyFont="1" applyBorder="1" applyAlignment="1">
      <alignment horizontal="center" vertical="center"/>
    </xf>
    <xf numFmtId="0" fontId="24" fillId="0" borderId="75" xfId="0" applyFont="1" applyBorder="1" applyAlignment="1">
      <alignment horizontal="center" vertical="center"/>
    </xf>
    <xf numFmtId="0" fontId="57" fillId="0" borderId="1" xfId="0" applyFont="1" applyBorder="1" applyAlignment="1">
      <alignment vertical="center" wrapText="1"/>
    </xf>
    <xf numFmtId="0" fontId="54" fillId="0" borderId="1" xfId="0" applyFont="1" applyBorder="1" applyAlignment="1">
      <alignment vertical="center" wrapText="1"/>
    </xf>
    <xf numFmtId="0" fontId="36" fillId="41" borderId="48" xfId="0" applyFont="1" applyFill="1" applyBorder="1" applyAlignment="1">
      <alignment horizontal="center" vertical="center" wrapText="1"/>
    </xf>
    <xf numFmtId="0" fontId="58" fillId="43" borderId="1" xfId="0" applyFont="1" applyFill="1" applyBorder="1" applyAlignment="1">
      <alignment vertical="center" wrapText="1"/>
    </xf>
    <xf numFmtId="0" fontId="36" fillId="34" borderId="1" xfId="0" applyFont="1" applyFill="1" applyBorder="1" applyAlignment="1">
      <alignment vertical="center" wrapText="1"/>
    </xf>
    <xf numFmtId="0" fontId="24" fillId="34" borderId="1" xfId="0" applyFont="1" applyFill="1" applyBorder="1" applyAlignment="1">
      <alignment vertical="center" wrapText="1"/>
    </xf>
    <xf numFmtId="0" fontId="24" fillId="34" borderId="48" xfId="0" applyFont="1" applyFill="1" applyBorder="1" applyAlignment="1">
      <alignment horizontal="center" vertical="center" wrapText="1"/>
    </xf>
    <xf numFmtId="0" fontId="36" fillId="34" borderId="32" xfId="0" applyFont="1" applyFill="1" applyBorder="1" applyAlignment="1">
      <alignment horizontal="center" vertical="center"/>
    </xf>
    <xf numFmtId="0" fontId="36" fillId="34" borderId="75" xfId="0" applyFont="1" applyFill="1" applyBorder="1" applyAlignment="1">
      <alignment horizontal="center" vertical="center"/>
    </xf>
    <xf numFmtId="0" fontId="36" fillId="34" borderId="47" xfId="0" applyFont="1" applyFill="1" applyBorder="1" applyAlignment="1">
      <alignment horizontal="center" vertical="center"/>
    </xf>
    <xf numFmtId="0" fontId="36" fillId="34" borderId="47" xfId="0" applyFont="1" applyFill="1" applyBorder="1" applyAlignment="1">
      <alignment horizontal="center" vertical="center" wrapText="1"/>
    </xf>
    <xf numFmtId="0" fontId="51" fillId="46" borderId="64" xfId="0" applyFont="1" applyFill="1" applyBorder="1" applyAlignment="1">
      <alignment horizontal="center" vertical="center" wrapText="1"/>
    </xf>
    <xf numFmtId="0" fontId="51" fillId="46" borderId="30" xfId="0" applyFont="1" applyFill="1" applyBorder="1" applyAlignment="1">
      <alignment vertical="center" wrapText="1"/>
    </xf>
    <xf numFmtId="0" fontId="51" fillId="0" borderId="30" xfId="0" applyFont="1" applyBorder="1" applyAlignment="1">
      <alignment vertical="center" wrapText="1"/>
    </xf>
    <xf numFmtId="14" fontId="51" fillId="0" borderId="30" xfId="0" applyNumberFormat="1" applyFont="1" applyBorder="1" applyAlignment="1">
      <alignment vertical="center"/>
    </xf>
    <xf numFmtId="0" fontId="51" fillId="0" borderId="30" xfId="0" applyFont="1" applyBorder="1" applyAlignment="1">
      <alignment vertical="center"/>
    </xf>
    <xf numFmtId="0" fontId="24" fillId="0" borderId="30" xfId="0" applyFont="1" applyBorder="1" applyAlignment="1">
      <alignment horizontal="center" vertical="center" wrapText="1"/>
    </xf>
    <xf numFmtId="0" fontId="24" fillId="0" borderId="65" xfId="0" applyFont="1" applyBorder="1" applyAlignment="1">
      <alignment horizontal="center" vertical="center"/>
    </xf>
    <xf numFmtId="0" fontId="24" fillId="0" borderId="17" xfId="0" applyFont="1" applyBorder="1" applyAlignment="1">
      <alignment horizontal="center" vertical="center"/>
    </xf>
    <xf numFmtId="0" fontId="24" fillId="0" borderId="30" xfId="0" applyFont="1" applyBorder="1" applyAlignment="1">
      <alignment horizontal="center" vertical="center"/>
    </xf>
    <xf numFmtId="0" fontId="59" fillId="39" borderId="30" xfId="0" applyFont="1" applyFill="1" applyBorder="1" applyAlignment="1">
      <alignment horizontal="center" vertical="center"/>
    </xf>
    <xf numFmtId="0" fontId="24" fillId="40" borderId="30" xfId="0" applyFont="1" applyFill="1" applyBorder="1" applyAlignment="1">
      <alignment horizontal="center" vertical="center"/>
    </xf>
    <xf numFmtId="0" fontId="24" fillId="0" borderId="2" xfId="0" applyFont="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vertical="center"/>
    </xf>
    <xf numFmtId="0" fontId="32" fillId="41" borderId="70" xfId="0" applyFont="1" applyFill="1" applyBorder="1" applyAlignment="1">
      <alignment horizontal="center" vertical="center"/>
    </xf>
    <xf numFmtId="0" fontId="28" fillId="34" borderId="1" xfId="0" applyFont="1" applyFill="1" applyBorder="1" applyAlignment="1">
      <alignment vertical="top" wrapText="1"/>
    </xf>
    <xf numFmtId="0" fontId="0" fillId="0" borderId="53" xfId="0" applyBorder="1" applyAlignment="1">
      <alignment vertical="center"/>
    </xf>
    <xf numFmtId="0" fontId="0" fillId="2" borderId="53" xfId="0" applyFill="1" applyBorder="1" applyAlignment="1">
      <alignment horizontal="left" indent="1"/>
    </xf>
    <xf numFmtId="0" fontId="24" fillId="36" borderId="77" xfId="0" applyFont="1" applyFill="1" applyBorder="1" applyAlignment="1">
      <alignment vertical="center"/>
    </xf>
    <xf numFmtId="0" fontId="24" fillId="36" borderId="35" xfId="0" applyFont="1" applyFill="1" applyBorder="1" applyAlignment="1">
      <alignment vertical="center"/>
    </xf>
    <xf numFmtId="0" fontId="37" fillId="33" borderId="22" xfId="0" applyFont="1" applyFill="1" applyBorder="1" applyAlignment="1">
      <alignment horizontal="center" vertical="center" wrapText="1"/>
    </xf>
    <xf numFmtId="0" fontId="1" fillId="27" borderId="32" xfId="0" applyFont="1" applyFill="1" applyBorder="1" applyAlignment="1">
      <alignment vertical="top" wrapText="1"/>
    </xf>
    <xf numFmtId="0" fontId="37" fillId="33" borderId="1" xfId="52" applyFont="1" applyFill="1" applyBorder="1" applyAlignment="1">
      <alignment horizontal="center" vertical="center" wrapText="1"/>
    </xf>
    <xf numFmtId="164" fontId="37" fillId="33" borderId="1" xfId="1" applyNumberFormat="1" applyFont="1" applyFill="1" applyBorder="1" applyAlignment="1">
      <alignment horizontal="center" vertical="center" wrapText="1"/>
    </xf>
    <xf numFmtId="1" fontId="37" fillId="33" borderId="1" xfId="1" applyNumberFormat="1" applyFont="1" applyFill="1" applyBorder="1" applyAlignment="1">
      <alignment horizontal="center" vertical="center" wrapText="1"/>
    </xf>
    <xf numFmtId="9" fontId="37" fillId="33" borderId="1" xfId="1" applyNumberFormat="1" applyFont="1" applyFill="1" applyBorder="1" applyAlignment="1">
      <alignment horizontal="center" vertical="center" wrapText="1"/>
    </xf>
    <xf numFmtId="10" fontId="1" fillId="27" borderId="1" xfId="0" applyNumberFormat="1" applyFont="1" applyFill="1" applyBorder="1" applyAlignment="1">
      <alignment horizontal="center" vertical="center"/>
    </xf>
    <xf numFmtId="0" fontId="1" fillId="0" borderId="1" xfId="52" applyFont="1" applyBorder="1" applyAlignment="1">
      <alignment horizontal="center" vertical="center" wrapText="1"/>
    </xf>
    <xf numFmtId="0" fontId="1" fillId="0" borderId="1" xfId="52" applyFont="1" applyBorder="1" applyAlignment="1">
      <alignment horizontal="justify" vertical="top" wrapText="1"/>
    </xf>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10" fontId="1" fillId="34" borderId="1" xfId="0" applyNumberFormat="1" applyFont="1" applyFill="1" applyBorder="1" applyAlignment="1">
      <alignment horizontal="center" vertical="center"/>
    </xf>
    <xf numFmtId="0" fontId="1" fillId="34" borderId="1" xfId="0" applyFont="1" applyFill="1" applyBorder="1" applyAlignment="1">
      <alignment horizontal="left" vertical="top" wrapText="1"/>
    </xf>
    <xf numFmtId="9" fontId="36" fillId="34" borderId="1" xfId="72" applyFont="1" applyFill="1" applyBorder="1" applyAlignment="1">
      <alignment horizontal="center" vertical="center" wrapText="1"/>
    </xf>
    <xf numFmtId="0" fontId="36" fillId="0" borderId="1" xfId="0" applyFont="1" applyBorder="1"/>
    <xf numFmtId="0" fontId="36" fillId="34" borderId="1" xfId="1" applyFont="1" applyFill="1" applyBorder="1" applyAlignment="1" applyProtection="1">
      <alignment horizontal="justify" vertical="center" wrapText="1"/>
    </xf>
    <xf numFmtId="0" fontId="36" fillId="0" borderId="0" xfId="0" applyFont="1" applyAlignment="1">
      <alignment horizontal="center" vertical="center"/>
    </xf>
    <xf numFmtId="0" fontId="46" fillId="27" borderId="1" xfId="0" applyFont="1" applyFill="1" applyBorder="1" applyAlignment="1">
      <alignment horizontal="center" vertical="center"/>
    </xf>
    <xf numFmtId="0" fontId="46" fillId="34" borderId="1" xfId="0" applyFont="1" applyFill="1" applyBorder="1" applyAlignment="1">
      <alignment horizontal="center" vertical="center"/>
    </xf>
    <xf numFmtId="0" fontId="36" fillId="0" borderId="62" xfId="0" applyFont="1" applyBorder="1" applyAlignment="1">
      <alignment vertical="top" wrapText="1"/>
    </xf>
    <xf numFmtId="0" fontId="45" fillId="27" borderId="1" xfId="0" applyFont="1" applyFill="1" applyBorder="1" applyAlignment="1">
      <alignment horizontal="left" vertical="top" wrapText="1"/>
    </xf>
    <xf numFmtId="0" fontId="52" fillId="39" borderId="57" xfId="0" applyFont="1" applyFill="1" applyBorder="1" applyAlignment="1">
      <alignment horizontal="center" vertical="center" wrapText="1"/>
    </xf>
    <xf numFmtId="0" fontId="28" fillId="29" borderId="1" xfId="1" applyFont="1" applyFill="1" applyBorder="1" applyAlignment="1" applyProtection="1">
      <alignment horizontal="center" vertical="center" wrapText="1"/>
    </xf>
    <xf numFmtId="0" fontId="36" fillId="27" borderId="1" xfId="0" applyFont="1" applyFill="1" applyBorder="1" applyAlignment="1">
      <alignment horizontal="center" vertical="center"/>
    </xf>
    <xf numFmtId="0" fontId="36" fillId="34" borderId="1" xfId="1" applyFont="1" applyFill="1" applyBorder="1" applyAlignment="1" applyProtection="1">
      <alignment horizontal="justify" vertical="top" wrapText="1"/>
    </xf>
    <xf numFmtId="0" fontId="1" fillId="27" borderId="1" xfId="0" applyFont="1" applyFill="1" applyBorder="1" applyAlignment="1">
      <alignment horizontal="center" vertical="center" wrapText="1"/>
    </xf>
    <xf numFmtId="0" fontId="1" fillId="27" borderId="1" xfId="52" applyFont="1" applyFill="1" applyBorder="1" applyAlignment="1">
      <alignment horizontal="justify" vertical="top" wrapText="1"/>
    </xf>
    <xf numFmtId="0" fontId="1" fillId="27" borderId="1" xfId="52" applyFont="1" applyFill="1" applyBorder="1" applyAlignment="1">
      <alignment horizontal="center" vertical="center" wrapText="1"/>
    </xf>
    <xf numFmtId="0" fontId="1" fillId="27" borderId="1" xfId="0" applyFont="1" applyFill="1" applyBorder="1" applyAlignment="1">
      <alignment horizontal="justify" vertical="top" wrapText="1"/>
    </xf>
    <xf numFmtId="0" fontId="1" fillId="34" borderId="1" xfId="0" applyFont="1" applyFill="1" applyBorder="1" applyAlignment="1">
      <alignment horizontal="center" vertical="center" wrapText="1"/>
    </xf>
    <xf numFmtId="0" fontId="1" fillId="27" borderId="1" xfId="1" applyFill="1" applyBorder="1" applyAlignment="1">
      <alignment horizontal="center" vertical="center" wrapText="1"/>
    </xf>
    <xf numFmtId="0" fontId="44" fillId="2" borderId="55" xfId="0" applyFont="1" applyFill="1" applyBorder="1" applyAlignment="1">
      <alignment vertical="center"/>
    </xf>
    <xf numFmtId="0" fontId="75" fillId="44" borderId="1" xfId="0" applyFont="1" applyFill="1" applyBorder="1" applyAlignment="1">
      <alignment vertical="top"/>
    </xf>
    <xf numFmtId="0" fontId="0" fillId="0" borderId="0" xfId="0" applyAlignment="1">
      <alignment vertical="top"/>
    </xf>
    <xf numFmtId="0" fontId="62" fillId="0" borderId="1" xfId="0" applyFont="1" applyBorder="1" applyAlignment="1">
      <alignment horizontal="center" vertical="top"/>
    </xf>
    <xf numFmtId="0" fontId="62" fillId="0" borderId="2" xfId="0" applyFont="1" applyBorder="1" applyAlignment="1">
      <alignment horizontal="left" vertical="top"/>
    </xf>
    <xf numFmtId="0" fontId="62" fillId="0" borderId="3" xfId="0" applyFont="1" applyBorder="1" applyAlignment="1">
      <alignment horizontal="left" vertical="top"/>
    </xf>
    <xf numFmtId="15" fontId="62" fillId="0" borderId="3" xfId="0" applyNumberFormat="1" applyFont="1" applyBorder="1" applyAlignment="1">
      <alignment horizontal="center" vertical="top"/>
    </xf>
    <xf numFmtId="0" fontId="62" fillId="0" borderId="3" xfId="0" applyFont="1" applyBorder="1" applyAlignment="1">
      <alignment horizontal="center" vertical="top"/>
    </xf>
    <xf numFmtId="0" fontId="62" fillId="0" borderId="17" xfId="0" applyFont="1" applyBorder="1" applyAlignment="1">
      <alignment horizontal="center" vertical="top"/>
    </xf>
    <xf numFmtId="15" fontId="64" fillId="39" borderId="1" xfId="0" applyNumberFormat="1" applyFont="1" applyFill="1" applyBorder="1" applyAlignment="1">
      <alignment horizontal="center" vertical="top" wrapText="1"/>
    </xf>
    <xf numFmtId="15" fontId="67" fillId="39" borderId="1" xfId="0" applyNumberFormat="1" applyFont="1" applyFill="1" applyBorder="1" applyAlignment="1">
      <alignment horizontal="center" vertical="top" wrapText="1"/>
    </xf>
    <xf numFmtId="0" fontId="47" fillId="0" borderId="1" xfId="0" applyFont="1" applyBorder="1" applyAlignment="1">
      <alignment horizontal="center" vertical="top" wrapText="1"/>
    </xf>
    <xf numFmtId="0" fontId="47" fillId="0" borderId="1" xfId="0" applyFont="1" applyBorder="1" applyAlignment="1">
      <alignment horizontal="justify" vertical="top" wrapText="1"/>
    </xf>
    <xf numFmtId="0" fontId="48" fillId="39" borderId="1" xfId="0" applyFont="1" applyFill="1" applyBorder="1" applyAlignment="1">
      <alignment horizontal="center" vertical="top" textRotation="90" wrapText="1"/>
    </xf>
    <xf numFmtId="0" fontId="47" fillId="39" borderId="1" xfId="0" applyFont="1" applyFill="1" applyBorder="1" applyAlignment="1">
      <alignment horizontal="center" vertical="top" wrapText="1"/>
    </xf>
    <xf numFmtId="15" fontId="47" fillId="0" borderId="1" xfId="0" applyNumberFormat="1" applyFont="1" applyBorder="1" applyAlignment="1">
      <alignment horizontal="center" vertical="top" wrapText="1"/>
    </xf>
    <xf numFmtId="15" fontId="47" fillId="2" borderId="1" xfId="0" applyNumberFormat="1" applyFont="1" applyFill="1" applyBorder="1" applyAlignment="1">
      <alignment horizontal="center" vertical="top" wrapText="1"/>
    </xf>
    <xf numFmtId="1" fontId="47" fillId="2" borderId="1" xfId="0" applyNumberFormat="1" applyFont="1" applyFill="1" applyBorder="1" applyAlignment="1">
      <alignment horizontal="center" vertical="top" wrapText="1"/>
    </xf>
    <xf numFmtId="10" fontId="68" fillId="2" borderId="1" xfId="0" applyNumberFormat="1" applyFont="1" applyFill="1" applyBorder="1" applyAlignment="1">
      <alignment horizontal="center" vertical="top" wrapText="1"/>
    </xf>
    <xf numFmtId="9" fontId="69" fillId="2" borderId="1" xfId="0" applyNumberFormat="1" applyFont="1" applyFill="1" applyBorder="1" applyAlignment="1">
      <alignment horizontal="center" vertical="top" wrapText="1"/>
    </xf>
    <xf numFmtId="10" fontId="69" fillId="39" borderId="31" xfId="0" applyNumberFormat="1" applyFont="1" applyFill="1" applyBorder="1" applyAlignment="1">
      <alignment horizontal="center" vertical="top" wrapText="1"/>
    </xf>
    <xf numFmtId="0" fontId="47" fillId="2" borderId="1" xfId="0" applyFont="1" applyFill="1" applyBorder="1" applyAlignment="1">
      <alignment horizontal="justify" vertical="top" wrapText="1"/>
    </xf>
    <xf numFmtId="0" fontId="47" fillId="0" borderId="29" xfId="0" applyFont="1" applyBorder="1" applyAlignment="1">
      <alignment horizontal="justify" vertical="top" wrapText="1"/>
    </xf>
    <xf numFmtId="9" fontId="47" fillId="2" borderId="1" xfId="0" applyNumberFormat="1" applyFont="1" applyFill="1" applyBorder="1" applyAlignment="1">
      <alignment horizontal="center" vertical="top" wrapText="1"/>
    </xf>
    <xf numFmtId="0" fontId="70" fillId="0" borderId="53" xfId="0" applyFont="1" applyBorder="1" applyAlignment="1">
      <alignment horizontal="justify" vertical="top" wrapText="1"/>
    </xf>
    <xf numFmtId="0" fontId="47" fillId="0" borderId="90" xfId="0" applyFont="1" applyBorder="1" applyAlignment="1">
      <alignment horizontal="justify" vertical="top" wrapText="1"/>
    </xf>
    <xf numFmtId="0" fontId="47" fillId="0" borderId="47" xfId="0" applyFont="1" applyBorder="1" applyAlignment="1">
      <alignment horizontal="justify" vertical="top" wrapText="1"/>
    </xf>
    <xf numFmtId="0" fontId="47" fillId="0" borderId="48" xfId="0" applyFont="1" applyBorder="1" applyAlignment="1">
      <alignment horizontal="justify" vertical="top" wrapText="1"/>
    </xf>
    <xf numFmtId="10" fontId="69" fillId="39" borderId="30" xfId="0" applyNumberFormat="1" applyFont="1" applyFill="1" applyBorder="1" applyAlignment="1">
      <alignment horizontal="center" vertical="top" wrapText="1"/>
    </xf>
    <xf numFmtId="0" fontId="70" fillId="0" borderId="83" xfId="0" applyFont="1" applyBorder="1" applyAlignment="1">
      <alignment horizontal="justify" vertical="top" wrapText="1"/>
    </xf>
    <xf numFmtId="0" fontId="47" fillId="0" borderId="84" xfId="0" applyFont="1" applyBorder="1" applyAlignment="1">
      <alignment horizontal="justify" vertical="top" wrapText="1"/>
    </xf>
    <xf numFmtId="0" fontId="47" fillId="0" borderId="63" xfId="0" applyFont="1" applyBorder="1" applyAlignment="1">
      <alignment horizontal="justify" vertical="top" wrapText="1"/>
    </xf>
    <xf numFmtId="0" fontId="47" fillId="0" borderId="62" xfId="0" applyFont="1" applyBorder="1" applyAlignment="1">
      <alignment horizontal="justify" vertical="top" wrapText="1"/>
    </xf>
    <xf numFmtId="0" fontId="47" fillId="0" borderId="30" xfId="0" applyFont="1" applyBorder="1" applyAlignment="1">
      <alignment horizontal="justify" vertical="top" wrapText="1"/>
    </xf>
    <xf numFmtId="0" fontId="47" fillId="2" borderId="1" xfId="0" applyFont="1" applyFill="1" applyBorder="1" applyAlignment="1">
      <alignment horizontal="left" vertical="top" wrapText="1"/>
    </xf>
    <xf numFmtId="0" fontId="47" fillId="2" borderId="1" xfId="0" applyFont="1" applyFill="1" applyBorder="1" applyAlignment="1">
      <alignment horizontal="center" vertical="top" wrapText="1"/>
    </xf>
    <xf numFmtId="0" fontId="71" fillId="0" borderId="83" xfId="0" applyFont="1" applyBorder="1" applyAlignment="1">
      <alignment horizontal="justify" vertical="top" wrapText="1"/>
    </xf>
    <xf numFmtId="15" fontId="69" fillId="2" borderId="1" xfId="0" applyNumberFormat="1" applyFont="1" applyFill="1" applyBorder="1" applyAlignment="1">
      <alignment horizontal="center" vertical="top" wrapText="1"/>
    </xf>
    <xf numFmtId="10" fontId="68" fillId="39" borderId="1" xfId="0" applyNumberFormat="1" applyFont="1" applyFill="1" applyBorder="1" applyAlignment="1">
      <alignment horizontal="center" vertical="top" wrapText="1"/>
    </xf>
    <xf numFmtId="0" fontId="47" fillId="2" borderId="29" xfId="0" applyFont="1" applyFill="1" applyBorder="1" applyAlignment="1">
      <alignment horizontal="justify" vertical="top" wrapText="1"/>
    </xf>
    <xf numFmtId="9" fontId="47" fillId="2" borderId="29" xfId="0" applyNumberFormat="1" applyFont="1" applyFill="1" applyBorder="1" applyAlignment="1">
      <alignment horizontal="center" vertical="top" wrapText="1"/>
    </xf>
    <xf numFmtId="0" fontId="47" fillId="0" borderId="83" xfId="0" applyFont="1" applyBorder="1" applyAlignment="1">
      <alignment horizontal="justify" vertical="top" wrapText="1"/>
    </xf>
    <xf numFmtId="0" fontId="47" fillId="0" borderId="62" xfId="0" applyFont="1" applyBorder="1" applyAlignment="1">
      <alignment horizontal="center" vertical="top" wrapText="1"/>
    </xf>
    <xf numFmtId="0" fontId="47" fillId="2" borderId="31" xfId="0" applyFont="1" applyFill="1" applyBorder="1" applyAlignment="1">
      <alignment horizontal="justify" vertical="top" wrapText="1"/>
    </xf>
    <xf numFmtId="0" fontId="72" fillId="0" borderId="29" xfId="110" applyFont="1" applyFill="1" applyBorder="1" applyAlignment="1" applyProtection="1">
      <alignment horizontal="justify" vertical="top" wrapText="1"/>
    </xf>
    <xf numFmtId="1" fontId="47" fillId="0" borderId="1" xfId="0" applyNumberFormat="1" applyFont="1" applyBorder="1" applyAlignment="1">
      <alignment horizontal="center" vertical="top" wrapText="1"/>
    </xf>
    <xf numFmtId="9" fontId="47" fillId="0" borderId="1" xfId="0" applyNumberFormat="1" applyFont="1" applyBorder="1" applyAlignment="1">
      <alignment horizontal="center" vertical="top" wrapText="1"/>
    </xf>
    <xf numFmtId="0" fontId="47" fillId="0" borderId="15" xfId="0" applyFont="1" applyBorder="1" applyAlignment="1">
      <alignment horizontal="justify" vertical="top" wrapText="1"/>
    </xf>
    <xf numFmtId="0" fontId="47" fillId="0" borderId="16" xfId="0" applyFont="1" applyBorder="1" applyAlignment="1">
      <alignment horizontal="justify" vertical="top" wrapText="1"/>
    </xf>
    <xf numFmtId="0" fontId="47" fillId="0" borderId="14" xfId="0" applyFont="1" applyBorder="1" applyAlignment="1">
      <alignment horizontal="justify" vertical="top" wrapText="1"/>
    </xf>
    <xf numFmtId="0" fontId="69" fillId="0" borderId="31" xfId="0" applyFont="1" applyBorder="1" applyAlignment="1">
      <alignment horizontal="justify" vertical="top" wrapText="1"/>
    </xf>
    <xf numFmtId="0" fontId="69" fillId="2" borderId="1" xfId="0" applyFont="1" applyFill="1" applyBorder="1" applyAlignment="1">
      <alignment horizontal="center" vertical="top" wrapText="1"/>
    </xf>
    <xf numFmtId="10" fontId="69" fillId="2" borderId="29" xfId="0" applyNumberFormat="1" applyFont="1" applyFill="1" applyBorder="1" applyAlignment="1">
      <alignment horizontal="center" vertical="top" wrapText="1"/>
    </xf>
    <xf numFmtId="0" fontId="69" fillId="0" borderId="30" xfId="0" applyFont="1" applyBorder="1" applyAlignment="1">
      <alignment horizontal="justify" vertical="top" wrapText="1"/>
    </xf>
    <xf numFmtId="0" fontId="47" fillId="0" borderId="14" xfId="0" applyFont="1" applyBorder="1" applyAlignment="1">
      <alignment horizontal="center" vertical="top" wrapText="1"/>
    </xf>
    <xf numFmtId="168" fontId="29" fillId="29" borderId="1" xfId="0" applyNumberFormat="1" applyFont="1" applyFill="1" applyBorder="1" applyAlignment="1">
      <alignment horizontal="right" vertical="center"/>
    </xf>
    <xf numFmtId="0" fontId="28" fillId="29" borderId="1" xfId="0" applyFont="1" applyFill="1" applyBorder="1" applyAlignment="1">
      <alignment horizontal="justify" vertical="top" wrapText="1"/>
    </xf>
    <xf numFmtId="0" fontId="28" fillId="29" borderId="1" xfId="52" applyFont="1" applyFill="1" applyBorder="1" applyAlignment="1">
      <alignment horizontal="justify" vertical="top" wrapText="1"/>
    </xf>
    <xf numFmtId="0" fontId="28" fillId="29" borderId="1" xfId="0" applyFont="1" applyFill="1" applyBorder="1" applyAlignment="1">
      <alignment horizontal="justify" vertical="top"/>
    </xf>
    <xf numFmtId="9" fontId="28" fillId="29" borderId="1" xfId="0" applyNumberFormat="1" applyFont="1" applyFill="1" applyBorder="1" applyAlignment="1">
      <alignment horizontal="justify" vertical="top" wrapText="1"/>
    </xf>
    <xf numFmtId="168" fontId="27" fillId="29" borderId="1" xfId="0" applyNumberFormat="1" applyFont="1" applyFill="1" applyBorder="1" applyAlignment="1">
      <alignment horizontal="center" vertical="center"/>
    </xf>
    <xf numFmtId="1" fontId="33" fillId="29" borderId="1" xfId="0" applyNumberFormat="1" applyFont="1" applyFill="1" applyBorder="1" applyAlignment="1">
      <alignment horizontal="center" vertical="center"/>
    </xf>
    <xf numFmtId="10" fontId="33" fillId="29" borderId="1" xfId="0" applyNumberFormat="1" applyFont="1" applyFill="1" applyBorder="1" applyAlignment="1">
      <alignment horizontal="center" vertical="center"/>
    </xf>
    <xf numFmtId="0" fontId="33" fillId="29" borderId="1" xfId="0" applyFont="1" applyFill="1" applyBorder="1" applyAlignment="1">
      <alignment horizontal="center" vertical="center" wrapText="1"/>
    </xf>
    <xf numFmtId="0" fontId="28" fillId="29" borderId="1" xfId="0" applyFont="1" applyFill="1" applyBorder="1" applyAlignment="1">
      <alignment horizontal="left" vertical="top" wrapText="1"/>
    </xf>
    <xf numFmtId="0" fontId="28" fillId="26" borderId="1" xfId="1" applyFont="1" applyFill="1" applyBorder="1" applyAlignment="1" applyProtection="1">
      <alignment horizontal="center" vertical="center" wrapText="1"/>
    </xf>
    <xf numFmtId="168" fontId="27" fillId="0" borderId="1" xfId="0" applyNumberFormat="1" applyFont="1" applyBorder="1" applyAlignment="1">
      <alignment horizontal="center" vertical="center"/>
    </xf>
    <xf numFmtId="0" fontId="29" fillId="27" borderId="1" xfId="52" applyFont="1" applyFill="1" applyBorder="1" applyAlignment="1">
      <alignment horizontal="left" vertical="top" wrapText="1"/>
    </xf>
    <xf numFmtId="0" fontId="28" fillId="27" borderId="1" xfId="52" quotePrefix="1" applyFont="1" applyFill="1" applyBorder="1" applyAlignment="1">
      <alignment horizontal="justify" vertical="top" wrapText="1"/>
    </xf>
    <xf numFmtId="0" fontId="28" fillId="27" borderId="37" xfId="52" quotePrefix="1" applyFont="1" applyFill="1" applyBorder="1" applyAlignment="1">
      <alignment horizontal="justify" vertical="top" wrapText="1"/>
    </xf>
    <xf numFmtId="0" fontId="28" fillId="27" borderId="1" xfId="52" quotePrefix="1" applyFont="1" applyFill="1" applyBorder="1" applyAlignment="1">
      <alignment horizontal="left" vertical="top" wrapText="1"/>
    </xf>
    <xf numFmtId="0" fontId="28" fillId="27" borderId="40" xfId="52" applyFont="1" applyFill="1" applyBorder="1" applyAlignment="1">
      <alignment horizontal="justify" vertical="top" wrapText="1"/>
    </xf>
    <xf numFmtId="0" fontId="28" fillId="27" borderId="41" xfId="52" applyFont="1" applyFill="1" applyBorder="1" applyAlignment="1">
      <alignment horizontal="justify" vertical="top" wrapText="1"/>
    </xf>
    <xf numFmtId="0" fontId="28" fillId="34" borderId="1" xfId="0" applyFont="1" applyFill="1" applyBorder="1" applyAlignment="1">
      <alignment vertical="center" wrapText="1"/>
    </xf>
    <xf numFmtId="0" fontId="28" fillId="34" borderId="1" xfId="0" applyFont="1" applyFill="1" applyBorder="1" applyAlignment="1">
      <alignment horizontal="center" vertical="center" wrapText="1"/>
    </xf>
    <xf numFmtId="0" fontId="28" fillId="34" borderId="1" xfId="0" applyFont="1" applyFill="1" applyBorder="1" applyAlignment="1">
      <alignment horizontal="justify" vertical="top" wrapText="1"/>
    </xf>
    <xf numFmtId="0" fontId="28" fillId="34" borderId="1" xfId="0" applyFont="1" applyFill="1" applyBorder="1" applyAlignment="1">
      <alignment horizontal="justify" vertical="top"/>
    </xf>
    <xf numFmtId="2" fontId="28" fillId="34" borderId="1" xfId="0" applyNumberFormat="1" applyFont="1" applyFill="1" applyBorder="1" applyAlignment="1">
      <alignment horizontal="center" vertical="center"/>
    </xf>
    <xf numFmtId="168" fontId="28" fillId="34" borderId="1" xfId="0" applyNumberFormat="1" applyFont="1" applyFill="1" applyBorder="1" applyAlignment="1">
      <alignment horizontal="center" vertical="center"/>
    </xf>
    <xf numFmtId="1" fontId="28" fillId="34" borderId="1" xfId="0" applyNumberFormat="1" applyFont="1" applyFill="1" applyBorder="1" applyAlignment="1">
      <alignment horizontal="center" vertical="center"/>
    </xf>
    <xf numFmtId="10" fontId="28" fillId="34" borderId="32" xfId="0" applyNumberFormat="1" applyFont="1" applyFill="1" applyBorder="1" applyAlignment="1">
      <alignment horizontal="center" vertical="center"/>
    </xf>
    <xf numFmtId="0" fontId="28" fillId="34" borderId="1" xfId="82" applyFont="1" applyFill="1" applyBorder="1" applyAlignment="1">
      <alignment horizontal="justify" vertical="top" wrapText="1"/>
    </xf>
    <xf numFmtId="0" fontId="36" fillId="0" borderId="0" xfId="0" applyFont="1" applyAlignment="1">
      <alignment horizontal="left"/>
    </xf>
    <xf numFmtId="0" fontId="58" fillId="27" borderId="1" xfId="52" applyFont="1" applyFill="1" applyBorder="1" applyAlignment="1">
      <alignment horizontal="justify" vertical="top" wrapText="1"/>
    </xf>
    <xf numFmtId="2" fontId="58" fillId="27" borderId="1" xfId="0" applyNumberFormat="1" applyFont="1" applyFill="1" applyBorder="1" applyAlignment="1">
      <alignment horizontal="center" vertical="center"/>
    </xf>
    <xf numFmtId="168" fontId="58" fillId="27" borderId="1" xfId="0" applyNumberFormat="1" applyFont="1" applyFill="1" applyBorder="1" applyAlignment="1">
      <alignment horizontal="center" vertical="center"/>
    </xf>
    <xf numFmtId="1" fontId="58" fillId="27" borderId="1" xfId="0" applyNumberFormat="1" applyFont="1" applyFill="1" applyBorder="1" applyAlignment="1">
      <alignment horizontal="center" vertical="center"/>
    </xf>
    <xf numFmtId="10" fontId="58" fillId="27" borderId="32" xfId="0" applyNumberFormat="1" applyFont="1" applyFill="1" applyBorder="1" applyAlignment="1">
      <alignment horizontal="center" vertical="center"/>
    </xf>
    <xf numFmtId="0" fontId="58" fillId="27" borderId="1" xfId="0" applyFont="1" applyFill="1" applyBorder="1" applyAlignment="1">
      <alignment horizontal="center" vertical="center" wrapText="1"/>
    </xf>
    <xf numFmtId="0" fontId="58" fillId="27" borderId="1" xfId="52" applyFont="1" applyFill="1" applyBorder="1" applyAlignment="1">
      <alignment horizontal="left" vertical="top" wrapText="1"/>
    </xf>
    <xf numFmtId="0" fontId="28" fillId="34" borderId="30" xfId="52" applyFont="1" applyFill="1" applyBorder="1" applyAlignment="1">
      <alignment vertical="top" wrapText="1"/>
    </xf>
    <xf numFmtId="0" fontId="28" fillId="34" borderId="31" xfId="52" applyFont="1" applyFill="1" applyBorder="1" applyAlignment="1">
      <alignment vertical="top" wrapText="1"/>
    </xf>
    <xf numFmtId="0" fontId="28" fillId="34" borderId="29" xfId="52" applyFont="1" applyFill="1" applyBorder="1" applyAlignment="1">
      <alignment vertical="top" wrapText="1"/>
    </xf>
    <xf numFmtId="0" fontId="28" fillId="34" borderId="30" xfId="0" applyFont="1" applyFill="1" applyBorder="1" applyAlignment="1">
      <alignment vertical="top" wrapText="1"/>
    </xf>
    <xf numFmtId="0" fontId="28" fillId="34" borderId="29" xfId="0" applyFont="1" applyFill="1" applyBorder="1" applyAlignment="1">
      <alignment vertical="top" wrapText="1"/>
    </xf>
    <xf numFmtId="0" fontId="28" fillId="34" borderId="30" xfId="52" applyFont="1" applyFill="1" applyBorder="1" applyAlignment="1">
      <alignment vertical="center" wrapText="1"/>
    </xf>
    <xf numFmtId="0" fontId="28" fillId="34" borderId="31" xfId="52" applyFont="1" applyFill="1" applyBorder="1" applyAlignment="1">
      <alignment vertical="center" wrapText="1"/>
    </xf>
    <xf numFmtId="0" fontId="28" fillId="34" borderId="29" xfId="52" applyFont="1" applyFill="1" applyBorder="1" applyAlignment="1">
      <alignment vertical="center" wrapText="1"/>
    </xf>
    <xf numFmtId="0" fontId="34" fillId="32" borderId="58" xfId="0" applyFont="1" applyFill="1" applyBorder="1" applyAlignment="1">
      <alignment horizontal="right" vertical="center" wrapText="1" readingOrder="1"/>
    </xf>
    <xf numFmtId="0" fontId="35" fillId="0" borderId="59" xfId="0" applyFont="1" applyBorder="1" applyAlignment="1">
      <alignment horizontal="right" vertical="center" wrapText="1" readingOrder="1"/>
    </xf>
    <xf numFmtId="0" fontId="35" fillId="0" borderId="60" xfId="0" applyFont="1" applyBorder="1" applyAlignment="1">
      <alignment horizontal="right" vertical="center" wrapText="1" readingOrder="1"/>
    </xf>
    <xf numFmtId="0" fontId="35" fillId="0" borderId="61" xfId="0" applyFont="1" applyBorder="1" applyAlignment="1">
      <alignment horizontal="right" vertical="center" wrapText="1" readingOrder="1"/>
    </xf>
    <xf numFmtId="0" fontId="34" fillId="32" borderId="60" xfId="0" applyFont="1" applyFill="1" applyBorder="1" applyAlignment="1">
      <alignment horizontal="right" vertical="center" wrapText="1" readingOrder="1"/>
    </xf>
    <xf numFmtId="0" fontId="27" fillId="0" borderId="1" xfId="0" applyFont="1" applyBorder="1" applyAlignment="1">
      <alignment horizontal="justify" vertical="top" wrapText="1"/>
    </xf>
    <xf numFmtId="0" fontId="33" fillId="0" borderId="1" xfId="0" applyFont="1" applyBorder="1" applyAlignment="1">
      <alignment vertical="center" wrapText="1"/>
    </xf>
    <xf numFmtId="9" fontId="33" fillId="0" borderId="1" xfId="0" applyNumberFormat="1" applyFont="1" applyBorder="1" applyAlignment="1">
      <alignment horizontal="center" vertical="center" wrapText="1"/>
    </xf>
    <xf numFmtId="0" fontId="1" fillId="0" borderId="1" xfId="1" applyFill="1" applyBorder="1" applyAlignment="1">
      <alignment horizontal="left" vertical="center" wrapText="1"/>
    </xf>
    <xf numFmtId="0" fontId="1" fillId="34" borderId="32" xfId="1" applyFill="1" applyBorder="1" applyAlignment="1">
      <alignment horizontal="left" vertical="center" wrapText="1"/>
    </xf>
    <xf numFmtId="0" fontId="27" fillId="34" borderId="1" xfId="0" applyFont="1" applyFill="1" applyBorder="1" applyAlignment="1">
      <alignment horizontal="justify" vertical="top" wrapText="1"/>
    </xf>
    <xf numFmtId="0" fontId="33" fillId="34" borderId="1" xfId="0" applyFont="1" applyFill="1" applyBorder="1" applyAlignment="1">
      <alignment vertical="center" wrapText="1"/>
    </xf>
    <xf numFmtId="9" fontId="33" fillId="34" borderId="1" xfId="0" applyNumberFormat="1" applyFont="1" applyFill="1" applyBorder="1" applyAlignment="1">
      <alignment horizontal="center" vertical="center" wrapText="1"/>
    </xf>
    <xf numFmtId="168" fontId="27" fillId="34" borderId="1" xfId="0" applyNumberFormat="1" applyFont="1" applyFill="1" applyBorder="1" applyAlignment="1">
      <alignment horizontal="center" vertical="center"/>
    </xf>
    <xf numFmtId="0" fontId="80" fillId="0" borderId="0" xfId="0" applyFont="1" applyAlignment="1">
      <alignment horizontal="left" vertical="top"/>
    </xf>
    <xf numFmtId="2" fontId="1" fillId="27" borderId="1" xfId="0" applyNumberFormat="1" applyFont="1" applyFill="1" applyBorder="1" applyAlignment="1" applyProtection="1">
      <alignment horizontal="center" vertical="center"/>
      <protection locked="0"/>
    </xf>
    <xf numFmtId="0" fontId="1" fillId="27" borderId="1" xfId="0" applyFont="1" applyFill="1" applyBorder="1" applyAlignment="1" applyProtection="1">
      <alignment vertical="top" wrapText="1"/>
      <protection locked="0"/>
    </xf>
    <xf numFmtId="2" fontId="28" fillId="27" borderId="1" xfId="0" applyNumberFormat="1" applyFont="1" applyFill="1" applyBorder="1" applyAlignment="1" applyProtection="1">
      <alignment horizontal="center" vertical="center"/>
      <protection locked="0"/>
    </xf>
    <xf numFmtId="0" fontId="33" fillId="48" borderId="0" xfId="0" applyFont="1" applyFill="1"/>
    <xf numFmtId="0" fontId="33" fillId="2" borderId="0" xfId="0" applyFont="1" applyFill="1"/>
    <xf numFmtId="0" fontId="48" fillId="0" borderId="0" xfId="0" applyFont="1" applyAlignment="1">
      <alignment horizontal="left"/>
    </xf>
    <xf numFmtId="0" fontId="48" fillId="0" borderId="0" xfId="0" applyFont="1" applyAlignment="1">
      <alignment horizontal="center" vertical="center"/>
    </xf>
    <xf numFmtId="168" fontId="28" fillId="2" borderId="1" xfId="0" applyNumberFormat="1" applyFont="1" applyFill="1" applyBorder="1" applyAlignment="1">
      <alignment horizontal="right" vertical="center"/>
    </xf>
    <xf numFmtId="0" fontId="28" fillId="2" borderId="18" xfId="0" applyFont="1" applyFill="1" applyBorder="1"/>
    <xf numFmtId="168" fontId="28" fillId="25" borderId="1" xfId="0" applyNumberFormat="1" applyFont="1" applyFill="1" applyBorder="1" applyAlignment="1">
      <alignment horizontal="right" vertical="center"/>
    </xf>
    <xf numFmtId="0" fontId="28" fillId="2" borderId="15" xfId="0" applyFont="1" applyFill="1" applyBorder="1" applyAlignment="1">
      <alignment horizontal="center" vertical="center"/>
    </xf>
    <xf numFmtId="0" fontId="28" fillId="2" borderId="16" xfId="0" applyFont="1" applyFill="1" applyBorder="1"/>
    <xf numFmtId="0" fontId="27" fillId="0" borderId="0" xfId="0" applyFont="1"/>
    <xf numFmtId="0" fontId="27" fillId="0" borderId="0" xfId="0" applyFont="1" applyAlignment="1">
      <alignment horizontal="center"/>
    </xf>
    <xf numFmtId="0" fontId="27" fillId="0" borderId="0" xfId="0" applyFont="1" applyAlignment="1">
      <alignment horizontal="center" vertical="center"/>
    </xf>
    <xf numFmtId="0" fontId="28" fillId="0" borderId="1" xfId="0" applyFont="1" applyBorder="1" applyAlignment="1">
      <alignment horizontal="justify" vertical="top" wrapText="1"/>
    </xf>
    <xf numFmtId="10" fontId="28" fillId="0" borderId="1" xfId="0" applyNumberFormat="1" applyFont="1" applyBorder="1" applyAlignment="1">
      <alignment horizontal="center" vertical="center"/>
    </xf>
    <xf numFmtId="168" fontId="28" fillId="0" borderId="1" xfId="0" applyNumberFormat="1" applyFont="1" applyBorder="1" applyAlignment="1">
      <alignment horizontal="center" vertical="center"/>
    </xf>
    <xf numFmtId="1" fontId="28" fillId="0" borderId="1" xfId="0" applyNumberFormat="1" applyFont="1" applyBorder="1" applyAlignment="1">
      <alignment horizontal="center" vertical="center"/>
    </xf>
    <xf numFmtId="10" fontId="28" fillId="0" borderId="1" xfId="72" applyNumberFormat="1" applyFont="1" applyFill="1" applyBorder="1" applyAlignment="1">
      <alignment horizontal="center" vertical="center"/>
    </xf>
    <xf numFmtId="10" fontId="28" fillId="0" borderId="1" xfId="72" applyNumberFormat="1" applyFont="1" applyFill="1" applyBorder="1" applyAlignment="1" applyProtection="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vertical="top" wrapText="1"/>
    </xf>
    <xf numFmtId="0" fontId="28" fillId="0" borderId="1" xfId="77" applyFont="1" applyFill="1" applyBorder="1" applyAlignment="1" applyProtection="1">
      <alignment horizontal="justify" vertical="top" wrapText="1"/>
    </xf>
    <xf numFmtId="168" fontId="28" fillId="0" borderId="1" xfId="0" applyNumberFormat="1" applyFont="1" applyBorder="1" applyAlignment="1" applyProtection="1">
      <alignment horizontal="center" vertical="center"/>
      <protection locked="0"/>
    </xf>
    <xf numFmtId="9" fontId="28" fillId="0" borderId="1" xfId="0" applyNumberFormat="1" applyFont="1" applyBorder="1" applyAlignment="1">
      <alignment horizontal="justify" vertical="top" wrapText="1"/>
    </xf>
    <xf numFmtId="0" fontId="28" fillId="0" borderId="1" xfId="87" applyFont="1" applyBorder="1" applyAlignment="1">
      <alignment vertical="top" wrapText="1"/>
    </xf>
    <xf numFmtId="15" fontId="28" fillId="0" borderId="1" xfId="0" applyNumberFormat="1" applyFont="1" applyBorder="1" applyAlignment="1">
      <alignment horizontal="justify" vertical="top" wrapText="1"/>
    </xf>
    <xf numFmtId="2" fontId="29" fillId="0" borderId="1" xfId="0" applyNumberFormat="1" applyFont="1" applyBorder="1" applyAlignment="1">
      <alignment horizontal="center" vertical="center"/>
    </xf>
    <xf numFmtId="1" fontId="29" fillId="0" borderId="1" xfId="0" applyNumberFormat="1" applyFont="1" applyBorder="1" applyAlignment="1">
      <alignment horizontal="center" vertical="center"/>
    </xf>
    <xf numFmtId="10" fontId="29" fillId="0" borderId="1" xfId="72" applyNumberFormat="1" applyFont="1" applyFill="1" applyBorder="1" applyAlignment="1" applyProtection="1">
      <alignment horizontal="center" vertical="center"/>
    </xf>
    <xf numFmtId="0" fontId="29" fillId="0" borderId="1" xfId="0" applyFont="1" applyBorder="1" applyAlignment="1">
      <alignment horizontal="center" vertical="center" wrapText="1"/>
    </xf>
    <xf numFmtId="0" fontId="28" fillId="0" borderId="1" xfId="102" applyFont="1" applyBorder="1" applyAlignment="1">
      <alignment vertical="top" wrapText="1"/>
    </xf>
    <xf numFmtId="0" fontId="28" fillId="0" borderId="1" xfId="89" applyFont="1" applyFill="1" applyBorder="1" applyAlignment="1" applyProtection="1">
      <alignment horizontal="justify" vertical="top" wrapText="1"/>
    </xf>
    <xf numFmtId="42" fontId="28" fillId="0" borderId="1" xfId="0" applyNumberFormat="1" applyFont="1" applyBorder="1" applyAlignment="1">
      <alignment horizontal="center" vertical="center"/>
    </xf>
    <xf numFmtId="0" fontId="28" fillId="0" borderId="1" xfId="79" applyFont="1" applyBorder="1" applyAlignment="1">
      <alignment vertical="top" wrapText="1"/>
    </xf>
    <xf numFmtId="0" fontId="28" fillId="0" borderId="1" xfId="89" applyFont="1" applyFill="1" applyBorder="1" applyAlignment="1" applyProtection="1">
      <alignment vertical="top" wrapText="1"/>
    </xf>
    <xf numFmtId="0" fontId="28" fillId="0" borderId="1" xfId="0" applyFont="1" applyBorder="1" applyAlignment="1">
      <alignment horizontal="justify" vertical="top"/>
    </xf>
    <xf numFmtId="168" fontId="29" fillId="0" borderId="1" xfId="0" applyNumberFormat="1" applyFont="1" applyBorder="1" applyAlignment="1">
      <alignment horizontal="center" vertical="center"/>
    </xf>
    <xf numFmtId="0" fontId="28" fillId="0" borderId="1" xfId="76" applyFont="1" applyFill="1" applyBorder="1" applyAlignment="1" applyProtection="1">
      <alignment horizontal="justify" vertical="top" wrapText="1"/>
    </xf>
    <xf numFmtId="0" fontId="28" fillId="0" borderId="1" xfId="0" applyFont="1" applyBorder="1" applyAlignment="1">
      <alignment horizontal="left" vertical="top" wrapText="1"/>
    </xf>
    <xf numFmtId="0" fontId="28" fillId="0" borderId="1" xfId="82" applyFont="1" applyBorder="1" applyAlignment="1">
      <alignment horizontal="justify" vertical="top" wrapText="1"/>
    </xf>
    <xf numFmtId="0" fontId="28" fillId="0" borderId="1" xfId="82" applyFont="1" applyBorder="1" applyAlignment="1" applyProtection="1">
      <alignment vertical="top" wrapText="1"/>
      <protection locked="0"/>
    </xf>
    <xf numFmtId="0" fontId="28" fillId="0" borderId="1" xfId="82" applyFont="1" applyBorder="1" applyAlignment="1" applyProtection="1">
      <alignment horizontal="justify" vertical="top" wrapText="1"/>
      <protection locked="0"/>
    </xf>
    <xf numFmtId="2" fontId="28" fillId="0" borderId="1" xfId="0" applyNumberFormat="1" applyFont="1" applyBorder="1" applyAlignment="1" applyProtection="1">
      <alignment horizontal="center" vertical="center"/>
      <protection locked="0"/>
    </xf>
    <xf numFmtId="2" fontId="28" fillId="0" borderId="1" xfId="0" applyNumberFormat="1" applyFont="1" applyBorder="1" applyAlignment="1">
      <alignment horizontal="center" vertical="center"/>
    </xf>
    <xf numFmtId="0" fontId="28" fillId="0" borderId="1" xfId="102" applyFont="1" applyBorder="1" applyAlignment="1">
      <alignment horizontal="justify" vertical="top" wrapText="1"/>
    </xf>
    <xf numFmtId="0" fontId="28" fillId="0" borderId="1" xfId="0" applyFont="1" applyBorder="1" applyAlignment="1" applyProtection="1">
      <alignment horizontal="justify" vertical="top" wrapText="1"/>
      <protection locked="0"/>
    </xf>
    <xf numFmtId="0" fontId="28" fillId="0" borderId="1" xfId="55" applyFont="1" applyBorder="1" applyAlignment="1">
      <alignment horizontal="justify" vertical="top" wrapText="1"/>
    </xf>
    <xf numFmtId="0" fontId="28" fillId="0" borderId="1" xfId="55"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1" xfId="82" applyFont="1" applyBorder="1" applyAlignment="1" applyProtection="1">
      <alignment horizontal="center" vertical="center" wrapText="1"/>
      <protection locked="0"/>
    </xf>
    <xf numFmtId="0" fontId="28" fillId="0" borderId="1" xfId="102" applyFont="1" applyBorder="1" applyAlignment="1">
      <alignment horizontal="left" vertical="top" wrapText="1"/>
    </xf>
    <xf numFmtId="49" fontId="28" fillId="0" borderId="1" xfId="0" applyNumberFormat="1" applyFont="1" applyBorder="1" applyAlignment="1">
      <alignment horizontal="justify" vertical="top" wrapText="1"/>
    </xf>
    <xf numFmtId="10" fontId="29" fillId="0" borderId="1" xfId="0" applyNumberFormat="1" applyFont="1" applyBorder="1" applyAlignment="1">
      <alignment horizontal="center" vertical="center"/>
    </xf>
    <xf numFmtId="0" fontId="28" fillId="0" borderId="1" xfId="82"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10" fontId="28" fillId="0" borderId="1" xfId="102" applyNumberFormat="1" applyFont="1" applyBorder="1" applyAlignment="1" applyProtection="1">
      <alignment horizontal="center" vertical="center" wrapText="1"/>
      <protection locked="0"/>
    </xf>
    <xf numFmtId="168" fontId="28" fillId="0" borderId="1" xfId="0" applyNumberFormat="1" applyFont="1" applyBorder="1" applyAlignment="1">
      <alignment horizontal="center" vertical="center" wrapText="1"/>
    </xf>
    <xf numFmtId="0" fontId="28" fillId="0" borderId="1" xfId="0" applyFont="1" applyBorder="1" applyAlignment="1">
      <alignment horizontal="justify" vertical="center" wrapText="1"/>
    </xf>
    <xf numFmtId="1" fontId="28" fillId="0" borderId="1" xfId="0" applyNumberFormat="1" applyFont="1" applyBorder="1" applyAlignment="1" applyProtection="1">
      <alignment horizontal="center" vertical="center"/>
      <protection locked="0"/>
    </xf>
    <xf numFmtId="0" fontId="28" fillId="0" borderId="1" xfId="102" applyFont="1" applyBorder="1" applyAlignment="1">
      <alignment horizontal="justify" vertical="center" wrapText="1"/>
    </xf>
    <xf numFmtId="0" fontId="31" fillId="0" borderId="1" xfId="0" applyFont="1" applyBorder="1" applyAlignment="1">
      <alignment horizontal="left" vertical="top" wrapText="1"/>
    </xf>
    <xf numFmtId="0" fontId="82" fillId="0" borderId="1" xfId="0" applyFont="1" applyBorder="1" applyAlignment="1">
      <alignment vertical="top" wrapText="1"/>
    </xf>
    <xf numFmtId="0" fontId="28" fillId="0" borderId="1" xfId="0" applyFont="1" applyBorder="1" applyAlignment="1" applyProtection="1">
      <alignment vertical="top" wrapText="1"/>
      <protection locked="0"/>
    </xf>
    <xf numFmtId="0" fontId="28" fillId="0" borderId="30" xfId="0" applyFont="1" applyBorder="1" applyAlignment="1">
      <alignment horizontal="justify" vertical="top" wrapText="1"/>
    </xf>
    <xf numFmtId="0" fontId="28" fillId="0" borderId="30" xfId="0" applyFont="1" applyBorder="1" applyAlignment="1" applyProtection="1">
      <alignment horizontal="justify" vertical="top" wrapText="1"/>
      <protection locked="0"/>
    </xf>
    <xf numFmtId="0" fontId="28" fillId="0" borderId="1" xfId="2" applyFont="1" applyFill="1" applyBorder="1" applyAlignment="1" applyProtection="1">
      <alignment horizontal="justify" vertical="top" wrapText="1"/>
    </xf>
    <xf numFmtId="168" fontId="28" fillId="2" borderId="1" xfId="0" applyNumberFormat="1" applyFont="1" applyFill="1" applyBorder="1" applyAlignment="1">
      <alignment horizontal="center" vertical="center"/>
    </xf>
    <xf numFmtId="0" fontId="28" fillId="27" borderId="36" xfId="52" applyFont="1" applyFill="1" applyBorder="1" applyAlignment="1" applyProtection="1">
      <alignment horizontal="left" vertical="top" wrapText="1"/>
      <protection locked="0"/>
    </xf>
    <xf numFmtId="0" fontId="28" fillId="27" borderId="36" xfId="52" applyFont="1" applyFill="1" applyBorder="1" applyAlignment="1" applyProtection="1">
      <alignment vertical="top" wrapText="1"/>
      <protection locked="0"/>
    </xf>
    <xf numFmtId="0" fontId="28" fillId="27" borderId="49" xfId="0" applyFont="1" applyFill="1" applyBorder="1" applyAlignment="1">
      <alignment horizontal="left" vertical="center" wrapText="1"/>
    </xf>
    <xf numFmtId="0" fontId="28" fillId="27" borderId="29" xfId="1" applyFont="1" applyFill="1" applyBorder="1" applyAlignment="1" applyProtection="1">
      <alignment horizontal="justify" vertical="center" wrapText="1"/>
    </xf>
    <xf numFmtId="0" fontId="28" fillId="27" borderId="29" xfId="0" applyFont="1" applyFill="1" applyBorder="1" applyAlignment="1">
      <alignment horizontal="left" vertical="center" wrapText="1"/>
    </xf>
    <xf numFmtId="0" fontId="28" fillId="27" borderId="1" xfId="1" applyFont="1" applyFill="1" applyBorder="1" applyAlignment="1" applyProtection="1">
      <alignment horizontal="justify" vertical="center" wrapText="1"/>
    </xf>
    <xf numFmtId="0" fontId="28" fillId="27" borderId="1" xfId="0" applyFont="1" applyFill="1" applyBorder="1" applyAlignment="1">
      <alignment horizontal="left" vertical="center" wrapText="1"/>
    </xf>
    <xf numFmtId="0" fontId="1" fillId="27" borderId="1" xfId="1" applyFill="1" applyBorder="1" applyAlignment="1" applyProtection="1">
      <alignment horizontal="justify" vertical="top" wrapText="1"/>
    </xf>
    <xf numFmtId="0" fontId="28" fillId="27" borderId="1" xfId="52" applyFont="1" applyFill="1" applyBorder="1" applyAlignment="1" applyProtection="1">
      <alignment horizontal="left" vertical="top" wrapText="1"/>
      <protection locked="0"/>
    </xf>
    <xf numFmtId="0" fontId="28" fillId="27" borderId="30" xfId="52" quotePrefix="1" applyFont="1" applyFill="1" applyBorder="1" applyAlignment="1" applyProtection="1">
      <alignment horizontal="left" vertical="top" wrapText="1"/>
      <protection locked="0"/>
    </xf>
    <xf numFmtId="0" fontId="28" fillId="27" borderId="1" xfId="0" applyFont="1" applyFill="1" applyBorder="1" applyAlignment="1">
      <alignment horizontal="left" vertical="top" wrapText="1"/>
    </xf>
    <xf numFmtId="0" fontId="27" fillId="0" borderId="0" xfId="0" applyFont="1" applyAlignment="1">
      <alignment horizontal="justify" vertical="top"/>
    </xf>
    <xf numFmtId="0" fontId="28" fillId="0" borderId="0" xfId="0" applyFont="1" applyAlignment="1">
      <alignment horizontal="justify" vertical="top"/>
    </xf>
    <xf numFmtId="0" fontId="28" fillId="0" borderId="0" xfId="0" applyFont="1" applyAlignment="1">
      <alignment horizontal="center" vertical="center"/>
    </xf>
    <xf numFmtId="168" fontId="28" fillId="27" borderId="1" xfId="0" applyNumberFormat="1" applyFont="1" applyFill="1" applyBorder="1" applyAlignment="1" applyProtection="1">
      <alignment horizontal="center" vertical="center"/>
      <protection locked="0"/>
    </xf>
    <xf numFmtId="10" fontId="28" fillId="27" borderId="1" xfId="0" applyNumberFormat="1" applyFont="1" applyFill="1" applyBorder="1" applyAlignment="1" applyProtection="1">
      <alignment horizontal="center" vertical="center"/>
      <protection locked="0"/>
    </xf>
    <xf numFmtId="0" fontId="28" fillId="27" borderId="44" xfId="52" applyFont="1" applyFill="1" applyBorder="1" applyAlignment="1" applyProtection="1">
      <alignment horizontal="justify" vertical="top" wrapText="1"/>
      <protection locked="0"/>
    </xf>
    <xf numFmtId="0" fontId="28" fillId="27" borderId="0" xfId="52" applyFont="1" applyFill="1" applyAlignment="1" applyProtection="1">
      <alignment horizontal="justify" vertical="top" wrapText="1"/>
      <protection locked="0"/>
    </xf>
    <xf numFmtId="0" fontId="28" fillId="27" borderId="30" xfId="52" applyFont="1" applyFill="1" applyBorder="1" applyAlignment="1" applyProtection="1">
      <alignment horizontal="justify" vertical="top" wrapText="1"/>
      <protection locked="0"/>
    </xf>
    <xf numFmtId="0" fontId="28" fillId="27" borderId="1" xfId="55" applyFont="1" applyFill="1" applyBorder="1" applyAlignment="1" applyProtection="1">
      <alignment horizontal="center" vertical="center" wrapText="1"/>
      <protection locked="0"/>
    </xf>
    <xf numFmtId="0" fontId="28" fillId="27" borderId="1" xfId="0" applyFont="1" applyFill="1" applyBorder="1" applyAlignment="1" applyProtection="1">
      <alignment horizontal="center" vertical="center" wrapText="1"/>
      <protection locked="0"/>
    </xf>
    <xf numFmtId="0" fontId="28" fillId="27" borderId="1" xfId="82" applyFont="1" applyFill="1" applyBorder="1" applyAlignment="1" applyProtection="1">
      <alignment horizontal="center" vertical="center" wrapText="1"/>
      <protection locked="0"/>
    </xf>
    <xf numFmtId="0" fontId="28" fillId="27" borderId="1" xfId="0" applyFont="1" applyFill="1" applyBorder="1" applyAlignment="1" applyProtection="1">
      <alignment vertical="top" wrapText="1"/>
      <protection locked="0"/>
    </xf>
    <xf numFmtId="0" fontId="30" fillId="27" borderId="92" xfId="0" applyFont="1" applyFill="1" applyBorder="1"/>
    <xf numFmtId="0" fontId="36" fillId="27" borderId="92" xfId="0" applyFont="1" applyFill="1" applyBorder="1"/>
    <xf numFmtId="15" fontId="30" fillId="27" borderId="92" xfId="0" applyNumberFormat="1" applyFont="1" applyFill="1" applyBorder="1"/>
    <xf numFmtId="0" fontId="0" fillId="27" borderId="92" xfId="0" applyFill="1" applyBorder="1"/>
    <xf numFmtId="0" fontId="22" fillId="27" borderId="92" xfId="0" applyFont="1" applyFill="1" applyBorder="1"/>
    <xf numFmtId="15" fontId="30" fillId="0" borderId="93" xfId="0" applyNumberFormat="1" applyFont="1" applyBorder="1"/>
    <xf numFmtId="0" fontId="29" fillId="0" borderId="93" xfId="0" applyFont="1" applyBorder="1"/>
    <xf numFmtId="0" fontId="30" fillId="0" borderId="93" xfId="0" applyFont="1" applyBorder="1"/>
    <xf numFmtId="0" fontId="30" fillId="0" borderId="94" xfId="0" applyFont="1" applyBorder="1"/>
    <xf numFmtId="0" fontId="47" fillId="0" borderId="95" xfId="0" applyFont="1" applyBorder="1"/>
    <xf numFmtId="0" fontId="30" fillId="0" borderId="96" xfId="0" applyFont="1" applyBorder="1"/>
    <xf numFmtId="0" fontId="48" fillId="0" borderId="97" xfId="0" applyFont="1" applyBorder="1"/>
    <xf numFmtId="0" fontId="47" fillId="0" borderId="93" xfId="0" applyFont="1" applyBorder="1"/>
    <xf numFmtId="0" fontId="29" fillId="0" borderId="98" xfId="0" applyFont="1" applyBorder="1"/>
    <xf numFmtId="0" fontId="29" fillId="0" borderId="94" xfId="0" applyFont="1" applyBorder="1"/>
    <xf numFmtId="2" fontId="36" fillId="0" borderId="1" xfId="0" applyNumberFormat="1" applyFont="1" applyBorder="1" applyAlignment="1" applyProtection="1">
      <alignment horizontal="center" vertical="center"/>
      <protection locked="0"/>
    </xf>
    <xf numFmtId="0" fontId="28" fillId="2" borderId="1" xfId="0" applyFont="1" applyFill="1" applyBorder="1" applyAlignment="1" applyProtection="1">
      <alignment horizontal="justify" vertical="top" wrapText="1"/>
      <protection locked="0"/>
    </xf>
    <xf numFmtId="0" fontId="28" fillId="2" borderId="1" xfId="82" applyFont="1" applyFill="1" applyBorder="1" applyAlignment="1" applyProtection="1">
      <alignment horizontal="justify" vertical="top" wrapText="1"/>
      <protection locked="0"/>
    </xf>
    <xf numFmtId="2" fontId="28" fillId="2" borderId="1" xfId="0" applyNumberFormat="1" applyFont="1" applyFill="1" applyBorder="1" applyAlignment="1" applyProtection="1">
      <alignment horizontal="center" vertical="center"/>
      <protection locked="0"/>
    </xf>
    <xf numFmtId="168" fontId="28" fillId="2" borderId="1" xfId="0" applyNumberFormat="1" applyFont="1" applyFill="1" applyBorder="1" applyAlignment="1" applyProtection="1">
      <alignment horizontal="center" vertical="center"/>
      <protection locked="0"/>
    </xf>
    <xf numFmtId="0" fontId="29" fillId="0" borderId="96" xfId="0" applyFont="1" applyBorder="1"/>
    <xf numFmtId="0" fontId="47" fillId="0" borderId="97" xfId="0" applyFont="1" applyBorder="1"/>
    <xf numFmtId="0" fontId="28" fillId="26" borderId="1" xfId="0" applyFont="1" applyFill="1" applyBorder="1" applyAlignment="1">
      <alignment horizontal="justify" vertical="top" wrapText="1"/>
    </xf>
    <xf numFmtId="0" fontId="28" fillId="26" borderId="1" xfId="55" applyFont="1" applyFill="1" applyBorder="1" applyAlignment="1">
      <alignment horizontal="justify" vertical="top" wrapText="1"/>
    </xf>
    <xf numFmtId="0" fontId="28" fillId="26" borderId="1" xfId="0" applyFont="1" applyFill="1" applyBorder="1" applyAlignment="1">
      <alignment horizontal="center" vertical="center" wrapText="1"/>
    </xf>
    <xf numFmtId="10" fontId="28" fillId="26" borderId="1" xfId="0" applyNumberFormat="1" applyFont="1" applyFill="1" applyBorder="1" applyAlignment="1">
      <alignment horizontal="center" vertical="center"/>
    </xf>
    <xf numFmtId="0" fontId="28" fillId="26" borderId="1" xfId="0" applyFont="1" applyFill="1" applyBorder="1" applyAlignment="1">
      <alignment horizontal="left" vertical="top" wrapText="1"/>
    </xf>
    <xf numFmtId="0" fontId="28" fillId="26" borderId="1" xfId="0" applyFont="1" applyFill="1" applyBorder="1" applyAlignment="1">
      <alignment horizontal="center" vertical="center"/>
    </xf>
    <xf numFmtId="168" fontId="28" fillId="26" borderId="1" xfId="0" applyNumberFormat="1" applyFont="1" applyFill="1" applyBorder="1" applyAlignment="1">
      <alignment horizontal="center" vertical="center"/>
    </xf>
    <xf numFmtId="1" fontId="28" fillId="26" borderId="1" xfId="0" applyNumberFormat="1" applyFont="1" applyFill="1" applyBorder="1" applyAlignment="1">
      <alignment horizontal="center" vertical="center"/>
    </xf>
    <xf numFmtId="2" fontId="28" fillId="26" borderId="1" xfId="0" applyNumberFormat="1" applyFont="1" applyFill="1" applyBorder="1" applyAlignment="1">
      <alignment horizontal="center" vertical="center" wrapText="1"/>
    </xf>
    <xf numFmtId="0" fontId="22" fillId="0" borderId="0" xfId="0" applyFont="1"/>
    <xf numFmtId="8" fontId="28" fillId="26" borderId="1" xfId="0" applyNumberFormat="1" applyFont="1" applyFill="1" applyBorder="1" applyAlignment="1">
      <alignment horizontal="center" vertical="center"/>
    </xf>
    <xf numFmtId="0" fontId="28" fillId="2" borderId="0" xfId="0" applyFont="1" applyFill="1"/>
    <xf numFmtId="0" fontId="28" fillId="0" borderId="0" xfId="0" applyFont="1"/>
    <xf numFmtId="168" fontId="31" fillId="2" borderId="15" xfId="82" applyNumberFormat="1" applyFont="1" applyFill="1" applyBorder="1" applyAlignment="1">
      <alignment horizontal="center" vertical="center"/>
    </xf>
    <xf numFmtId="168" fontId="28" fillId="2" borderId="15" xfId="0" applyNumberFormat="1" applyFont="1" applyFill="1" applyBorder="1" applyAlignment="1">
      <alignment horizontal="center" vertical="center"/>
    </xf>
    <xf numFmtId="1" fontId="28" fillId="2" borderId="15" xfId="0" applyNumberFormat="1" applyFont="1" applyFill="1" applyBorder="1" applyAlignment="1">
      <alignment horizontal="center" vertical="center"/>
    </xf>
    <xf numFmtId="10" fontId="28" fillId="2" borderId="15" xfId="0" applyNumberFormat="1" applyFont="1" applyFill="1" applyBorder="1" applyAlignment="1">
      <alignment horizontal="center" vertical="center"/>
    </xf>
    <xf numFmtId="168" fontId="31" fillId="2" borderId="1" xfId="1" applyNumberFormat="1" applyFont="1" applyFill="1" applyBorder="1" applyAlignment="1" applyProtection="1">
      <alignment horizontal="center" vertical="center" wrapText="1"/>
    </xf>
    <xf numFmtId="10" fontId="31" fillId="2" borderId="1" xfId="1" applyNumberFormat="1" applyFont="1" applyFill="1" applyBorder="1" applyAlignment="1" applyProtection="1">
      <alignment horizontal="center" vertical="center" wrapText="1"/>
    </xf>
    <xf numFmtId="14" fontId="28" fillId="26" borderId="1" xfId="0" applyNumberFormat="1" applyFont="1" applyFill="1" applyBorder="1" applyAlignment="1">
      <alignment horizontal="center" vertical="center" wrapText="1"/>
    </xf>
    <xf numFmtId="0" fontId="28" fillId="0" borderId="0" xfId="0" applyFont="1" applyAlignment="1">
      <alignment horizontal="center"/>
    </xf>
    <xf numFmtId="168" fontId="28" fillId="0" borderId="0" xfId="0" applyNumberFormat="1" applyFont="1" applyAlignment="1">
      <alignment horizontal="center" vertical="center"/>
    </xf>
    <xf numFmtId="1" fontId="28" fillId="0" borderId="0" xfId="0" applyNumberFormat="1" applyFont="1" applyAlignment="1">
      <alignment horizontal="center" vertical="center"/>
    </xf>
    <xf numFmtId="10" fontId="28" fillId="0" borderId="0" xfId="0" applyNumberFormat="1" applyFont="1" applyAlignment="1">
      <alignment horizontal="center" vertical="center"/>
    </xf>
    <xf numFmtId="0" fontId="28" fillId="0" borderId="0" xfId="0" applyFont="1" applyAlignment="1">
      <alignment horizontal="left" vertical="top"/>
    </xf>
    <xf numFmtId="0" fontId="28" fillId="2" borderId="18" xfId="0" applyFont="1" applyFill="1" applyBorder="1" applyAlignment="1">
      <alignment horizontal="left" vertical="center"/>
    </xf>
    <xf numFmtId="0" fontId="31" fillId="2" borderId="0" xfId="82" applyFont="1" applyFill="1" applyAlignment="1">
      <alignment horizontal="justify" vertical="center"/>
    </xf>
    <xf numFmtId="168" fontId="28" fillId="26" borderId="1" xfId="0" applyNumberFormat="1" applyFont="1" applyFill="1" applyBorder="1" applyAlignment="1">
      <alignment horizontal="right" vertical="center"/>
    </xf>
    <xf numFmtId="0" fontId="31" fillId="2" borderId="15" xfId="82" applyFont="1" applyFill="1" applyBorder="1" applyAlignment="1">
      <alignment horizontal="justify" vertical="center"/>
    </xf>
    <xf numFmtId="0" fontId="28" fillId="2" borderId="16" xfId="0" applyFont="1" applyFill="1" applyBorder="1" applyAlignment="1">
      <alignment horizontal="left" vertical="center"/>
    </xf>
    <xf numFmtId="0" fontId="87" fillId="39" borderId="30" xfId="0" applyFont="1" applyFill="1" applyBorder="1" applyAlignment="1">
      <alignment horizontal="center" vertical="center"/>
    </xf>
    <xf numFmtId="0" fontId="0" fillId="0" borderId="52" xfId="0" applyBorder="1" applyAlignment="1">
      <alignment vertical="center"/>
    </xf>
    <xf numFmtId="0" fontId="0" fillId="31" borderId="50" xfId="0" applyFill="1" applyBorder="1"/>
    <xf numFmtId="0" fontId="0" fillId="2" borderId="53" xfId="0" applyFill="1" applyBorder="1"/>
    <xf numFmtId="0" fontId="0" fillId="0" borderId="46" xfId="0" applyBorder="1" applyAlignment="1">
      <alignment vertical="center"/>
    </xf>
    <xf numFmtId="0" fontId="0" fillId="0" borderId="51" xfId="0" applyBorder="1" applyAlignment="1">
      <alignment vertical="center"/>
    </xf>
    <xf numFmtId="0" fontId="0" fillId="0" borderId="0" xfId="0" applyAlignment="1">
      <alignment horizontal="left" vertical="center"/>
    </xf>
    <xf numFmtId="0" fontId="88" fillId="0" borderId="55" xfId="0" applyFont="1" applyBorder="1" applyAlignment="1">
      <alignment horizontal="left" vertical="center"/>
    </xf>
    <xf numFmtId="0" fontId="88" fillId="0" borderId="55" xfId="0" applyFont="1" applyBorder="1" applyAlignment="1">
      <alignment vertical="center"/>
    </xf>
    <xf numFmtId="0" fontId="85" fillId="0" borderId="0" xfId="0" applyFont="1" applyAlignment="1">
      <alignment horizontal="left" vertical="center"/>
    </xf>
    <xf numFmtId="0" fontId="85" fillId="0" borderId="51" xfId="0" applyFont="1" applyBorder="1" applyAlignment="1">
      <alignment vertical="center"/>
    </xf>
    <xf numFmtId="0" fontId="85" fillId="0" borderId="55" xfId="0" applyFont="1" applyBorder="1" applyAlignment="1">
      <alignment horizontal="left" vertical="center"/>
    </xf>
    <xf numFmtId="0" fontId="85" fillId="0" borderId="55" xfId="0" applyFont="1" applyBorder="1" applyAlignment="1">
      <alignment vertical="center"/>
    </xf>
    <xf numFmtId="168" fontId="28" fillId="27" borderId="1" xfId="0" applyNumberFormat="1" applyFont="1" applyFill="1" applyBorder="1" applyAlignment="1">
      <alignment horizontal="right" vertical="center"/>
    </xf>
    <xf numFmtId="0" fontId="29" fillId="0" borderId="0" xfId="0" applyFont="1" applyAlignment="1">
      <alignment vertical="top"/>
    </xf>
    <xf numFmtId="0" fontId="29" fillId="0" borderId="0" xfId="0" applyFont="1" applyAlignment="1">
      <alignment horizontal="center" vertical="top"/>
    </xf>
    <xf numFmtId="0" fontId="54" fillId="0" borderId="0" xfId="0" applyFont="1" applyAlignment="1">
      <alignment vertical="top"/>
    </xf>
    <xf numFmtId="0" fontId="54" fillId="0" borderId="1" xfId="0" applyFont="1" applyBorder="1" applyAlignment="1">
      <alignment vertical="top" wrapText="1"/>
    </xf>
    <xf numFmtId="0" fontId="29" fillId="2" borderId="18" xfId="0" applyFont="1" applyFill="1" applyBorder="1" applyAlignment="1">
      <alignment horizontal="left" vertical="center"/>
    </xf>
    <xf numFmtId="0" fontId="29" fillId="0" borderId="18" xfId="0" applyFont="1" applyBorder="1" applyAlignment="1">
      <alignment horizontal="left" vertical="center"/>
    </xf>
    <xf numFmtId="0" fontId="29" fillId="2" borderId="16" xfId="0" applyFont="1" applyFill="1" applyBorder="1" applyAlignment="1">
      <alignment horizontal="left" vertical="center"/>
    </xf>
    <xf numFmtId="0" fontId="89" fillId="0" borderId="0" xfId="0" applyFont="1" applyAlignment="1">
      <alignment horizontal="left" vertical="center"/>
    </xf>
    <xf numFmtId="0" fontId="29" fillId="0" borderId="0" xfId="0" applyFont="1" applyAlignment="1">
      <alignment horizontal="left" vertical="center"/>
    </xf>
    <xf numFmtId="0" fontId="31" fillId="2" borderId="1" xfId="82" applyFont="1" applyFill="1" applyBorder="1" applyAlignment="1">
      <alignment horizontal="left" vertical="top"/>
    </xf>
    <xf numFmtId="15" fontId="30" fillId="2" borderId="1" xfId="0" applyNumberFormat="1" applyFont="1" applyFill="1" applyBorder="1" applyAlignment="1">
      <alignment horizontal="left" vertical="top" wrapText="1"/>
    </xf>
    <xf numFmtId="164" fontId="28" fillId="27" borderId="1" xfId="0" applyNumberFormat="1" applyFont="1" applyFill="1" applyBorder="1" applyAlignment="1">
      <alignment horizontal="center" vertical="center"/>
    </xf>
    <xf numFmtId="0" fontId="28" fillId="27" borderId="17" xfId="102" applyFont="1" applyFill="1" applyBorder="1" applyAlignment="1">
      <alignment horizontal="center" vertical="center" wrapText="1"/>
    </xf>
    <xf numFmtId="0" fontId="28" fillId="27" borderId="1" xfId="102" applyFont="1" applyFill="1" applyBorder="1" applyAlignment="1">
      <alignment horizontal="left" vertical="center" wrapText="1"/>
    </xf>
    <xf numFmtId="0" fontId="28" fillId="27" borderId="30" xfId="102" applyFont="1" applyFill="1" applyBorder="1" applyAlignment="1">
      <alignment horizontal="left" vertical="center" wrapText="1"/>
    </xf>
    <xf numFmtId="0" fontId="28" fillId="27" borderId="31" xfId="0" applyFont="1" applyFill="1" applyBorder="1" applyAlignment="1">
      <alignment horizontal="center" vertical="center" wrapText="1"/>
    </xf>
    <xf numFmtId="0" fontId="54" fillId="27" borderId="0" xfId="0" applyFont="1" applyFill="1" applyAlignment="1">
      <alignment vertical="top"/>
    </xf>
    <xf numFmtId="0" fontId="54" fillId="0" borderId="0" xfId="0" applyFont="1" applyAlignment="1">
      <alignment horizontal="left" vertical="center"/>
    </xf>
    <xf numFmtId="0" fontId="31" fillId="27" borderId="29" xfId="1" applyFont="1" applyFill="1" applyBorder="1" applyAlignment="1" applyProtection="1">
      <alignment horizontal="center" vertical="center" wrapText="1"/>
    </xf>
    <xf numFmtId="0" fontId="31" fillId="27" borderId="29" xfId="0" applyFont="1" applyFill="1" applyBorder="1" applyAlignment="1">
      <alignment horizontal="center" vertical="center" wrapText="1"/>
    </xf>
    <xf numFmtId="164" fontId="31" fillId="27" borderId="29" xfId="1" applyNumberFormat="1" applyFont="1" applyFill="1" applyBorder="1" applyAlignment="1" applyProtection="1">
      <alignment horizontal="center" vertical="center" wrapText="1"/>
    </xf>
    <xf numFmtId="1" fontId="31" fillId="27" borderId="29" xfId="1" applyNumberFormat="1" applyFont="1" applyFill="1" applyBorder="1" applyAlignment="1" applyProtection="1">
      <alignment horizontal="center" vertical="center" wrapText="1"/>
    </xf>
    <xf numFmtId="2" fontId="28" fillId="27" borderId="29" xfId="0" applyNumberFormat="1" applyFont="1" applyFill="1" applyBorder="1" applyAlignment="1">
      <alignment horizontal="center" vertical="center"/>
    </xf>
    <xf numFmtId="164" fontId="28" fillId="27" borderId="29" xfId="0" applyNumberFormat="1" applyFont="1" applyFill="1" applyBorder="1" applyAlignment="1">
      <alignment horizontal="center" vertical="center"/>
    </xf>
    <xf numFmtId="2" fontId="28" fillId="27" borderId="30" xfId="0" applyNumberFormat="1" applyFont="1" applyFill="1" applyBorder="1" applyAlignment="1" applyProtection="1">
      <alignment horizontal="center" vertical="center"/>
      <protection locked="0"/>
    </xf>
    <xf numFmtId="2" fontId="28" fillId="27" borderId="1" xfId="0" applyNumberFormat="1" applyFont="1" applyFill="1" applyBorder="1" applyAlignment="1">
      <alignment horizontal="center" vertical="center" wrapText="1"/>
    </xf>
    <xf numFmtId="164" fontId="28" fillId="27" borderId="1" xfId="0" applyNumberFormat="1" applyFont="1" applyFill="1" applyBorder="1" applyAlignment="1">
      <alignment horizontal="center" vertical="center" wrapText="1"/>
    </xf>
    <xf numFmtId="1" fontId="28" fillId="27" borderId="1" xfId="0" applyNumberFormat="1" applyFont="1" applyFill="1" applyBorder="1" applyAlignment="1">
      <alignment horizontal="center" vertical="center" wrapText="1"/>
    </xf>
    <xf numFmtId="2" fontId="28" fillId="27" borderId="1" xfId="0" applyNumberFormat="1" applyFont="1" applyFill="1" applyBorder="1" applyAlignment="1" applyProtection="1">
      <alignment horizontal="center" vertical="center" wrapText="1"/>
      <protection locked="0"/>
    </xf>
    <xf numFmtId="1" fontId="28" fillId="27" borderId="30" xfId="0" applyNumberFormat="1" applyFont="1" applyFill="1" applyBorder="1" applyAlignment="1">
      <alignment horizontal="center" vertical="center" wrapText="1"/>
    </xf>
    <xf numFmtId="2" fontId="28" fillId="27" borderId="30" xfId="0" applyNumberFormat="1" applyFont="1" applyFill="1" applyBorder="1" applyAlignment="1" applyProtection="1">
      <alignment horizontal="center" vertical="center" wrapText="1"/>
      <protection locked="0"/>
    </xf>
    <xf numFmtId="2" fontId="28" fillId="27" borderId="1" xfId="0" applyNumberFormat="1" applyFont="1" applyFill="1" applyBorder="1" applyAlignment="1" applyProtection="1">
      <alignment horizontal="left" vertical="center" wrapText="1"/>
      <protection locked="0"/>
    </xf>
    <xf numFmtId="0" fontId="31" fillId="2" borderId="0" xfId="82" applyFont="1" applyFill="1" applyAlignment="1">
      <alignment horizontal="left" vertical="top"/>
    </xf>
    <xf numFmtId="0" fontId="29" fillId="0" borderId="0" xfId="0" applyFont="1" applyAlignment="1">
      <alignment horizontal="left" vertical="top"/>
    </xf>
    <xf numFmtId="0" fontId="54" fillId="39" borderId="0" xfId="0" applyFont="1" applyFill="1" applyAlignment="1">
      <alignment vertical="top"/>
    </xf>
    <xf numFmtId="164" fontId="28" fillId="27" borderId="30" xfId="0" applyNumberFormat="1" applyFont="1" applyFill="1" applyBorder="1" applyAlignment="1">
      <alignment vertical="center"/>
    </xf>
    <xf numFmtId="2" fontId="28" fillId="27" borderId="30" xfId="0" applyNumberFormat="1" applyFont="1" applyFill="1" applyBorder="1" applyAlignment="1">
      <alignment horizontal="center" vertical="center"/>
    </xf>
    <xf numFmtId="0" fontId="28" fillId="27" borderId="29" xfId="1" applyFont="1" applyFill="1" applyBorder="1" applyAlignment="1" applyProtection="1">
      <alignment horizontal="justify" vertical="top" wrapText="1"/>
    </xf>
    <xf numFmtId="0" fontId="28" fillId="27" borderId="30" xfId="102" applyFont="1" applyFill="1" applyBorder="1" applyAlignment="1">
      <alignment horizontal="left" vertical="top" wrapText="1"/>
    </xf>
    <xf numFmtId="0" fontId="28" fillId="27" borderId="29" xfId="102" applyFont="1" applyFill="1" applyBorder="1" applyAlignment="1">
      <alignment horizontal="left" vertical="top" wrapText="1"/>
    </xf>
    <xf numFmtId="0" fontId="31" fillId="27" borderId="29" xfId="52" applyFont="1" applyFill="1" applyBorder="1" applyAlignment="1">
      <alignment horizontal="center" vertical="top" wrapText="1"/>
    </xf>
    <xf numFmtId="0" fontId="28" fillId="27" borderId="29" xfId="1" applyFont="1" applyFill="1" applyBorder="1" applyAlignment="1" applyProtection="1">
      <alignment horizontal="left" vertical="top" wrapText="1"/>
    </xf>
    <xf numFmtId="0" fontId="28" fillId="27" borderId="1" xfId="102" applyFont="1" applyFill="1" applyBorder="1" applyAlignment="1">
      <alignment horizontal="left" vertical="top" wrapText="1"/>
    </xf>
    <xf numFmtId="0" fontId="28" fillId="27" borderId="17" xfId="102" applyFont="1" applyFill="1" applyBorder="1" applyAlignment="1">
      <alignment horizontal="justify" vertical="top" wrapText="1"/>
    </xf>
    <xf numFmtId="0" fontId="28" fillId="27" borderId="17" xfId="0" applyFont="1" applyFill="1" applyBorder="1" applyAlignment="1">
      <alignment horizontal="justify" vertical="top" wrapText="1"/>
    </xf>
    <xf numFmtId="0" fontId="28" fillId="27" borderId="1" xfId="1" applyFont="1" applyFill="1" applyBorder="1" applyAlignment="1" applyProtection="1">
      <alignment horizontal="left" vertical="top" wrapText="1"/>
    </xf>
    <xf numFmtId="0" fontId="28" fillId="27" borderId="30" xfId="1" applyFont="1" applyFill="1" applyBorder="1" applyAlignment="1" applyProtection="1">
      <alignment vertical="top" wrapText="1"/>
    </xf>
    <xf numFmtId="0" fontId="28" fillId="27" borderId="30" xfId="0" applyFont="1" applyFill="1" applyBorder="1" applyAlignment="1">
      <alignment vertical="top" wrapText="1"/>
    </xf>
    <xf numFmtId="2" fontId="28" fillId="27" borderId="1" xfId="0" applyNumberFormat="1" applyFont="1" applyFill="1" applyBorder="1" applyAlignment="1" applyProtection="1">
      <alignment horizontal="left" vertical="top" wrapText="1"/>
      <protection locked="0"/>
    </xf>
    <xf numFmtId="0" fontId="28" fillId="27" borderId="30" xfId="102" applyFont="1" applyFill="1" applyBorder="1" applyAlignment="1">
      <alignment horizontal="left" wrapText="1"/>
    </xf>
    <xf numFmtId="0" fontId="28" fillId="27" borderId="29" xfId="1" applyFont="1" applyFill="1" applyBorder="1" applyAlignment="1" applyProtection="1">
      <alignment horizontal="center" vertical="center" wrapText="1"/>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49" xfId="0" applyFont="1" applyBorder="1" applyAlignment="1">
      <alignment horizontal="center" vertical="center"/>
    </xf>
    <xf numFmtId="0" fontId="39" fillId="30" borderId="0" xfId="0" applyFont="1" applyFill="1" applyAlignment="1" applyProtection="1">
      <alignment horizontal="center" vertical="center"/>
      <protection locked="0"/>
    </xf>
    <xf numFmtId="0" fontId="28" fillId="27" borderId="30" xfId="52" applyFont="1" applyFill="1" applyBorder="1" applyAlignment="1">
      <alignment horizontal="justify" vertical="top" wrapText="1"/>
    </xf>
    <xf numFmtId="0" fontId="28" fillId="27" borderId="31" xfId="52" applyFont="1" applyFill="1" applyBorder="1" applyAlignment="1">
      <alignment horizontal="justify" vertical="top" wrapText="1"/>
    </xf>
    <xf numFmtId="0" fontId="28" fillId="27" borderId="29" xfId="52" applyFont="1" applyFill="1" applyBorder="1" applyAlignment="1">
      <alignment horizontal="justify" vertical="top" wrapText="1"/>
    </xf>
    <xf numFmtId="0" fontId="28" fillId="27" borderId="1" xfId="52" applyFont="1" applyFill="1" applyBorder="1" applyAlignment="1">
      <alignment horizontal="justify" vertical="top" wrapText="1"/>
    </xf>
    <xf numFmtId="0" fontId="28" fillId="27" borderId="30" xfId="52" applyFont="1" applyFill="1" applyBorder="1" applyAlignment="1">
      <alignment horizontal="left" vertical="top" wrapText="1"/>
    </xf>
    <xf numFmtId="0" fontId="28" fillId="27" borderId="31" xfId="52" applyFont="1" applyFill="1" applyBorder="1" applyAlignment="1">
      <alignment horizontal="left" vertical="top" wrapText="1"/>
    </xf>
    <xf numFmtId="0" fontId="28" fillId="27" borderId="29" xfId="52" applyFont="1" applyFill="1" applyBorder="1" applyAlignment="1">
      <alignment horizontal="left" vertical="top" wrapText="1"/>
    </xf>
    <xf numFmtId="0" fontId="28" fillId="27" borderId="30" xfId="0" applyFont="1" applyFill="1" applyBorder="1" applyAlignment="1">
      <alignment horizontal="center" vertical="center" wrapText="1"/>
    </xf>
    <xf numFmtId="0" fontId="28" fillId="27" borderId="31" xfId="0" applyFont="1" applyFill="1" applyBorder="1" applyAlignment="1">
      <alignment horizontal="center" vertical="center" wrapText="1"/>
    </xf>
    <xf numFmtId="0" fontId="28" fillId="27" borderId="29" xfId="0" applyFont="1" applyFill="1" applyBorder="1" applyAlignment="1">
      <alignment horizontal="center" vertical="center" wrapText="1"/>
    </xf>
    <xf numFmtId="0" fontId="28" fillId="27" borderId="1" xfId="0" applyFont="1" applyFill="1" applyBorder="1" applyAlignment="1">
      <alignment horizontal="center" vertical="center" wrapText="1"/>
    </xf>
    <xf numFmtId="0" fontId="28" fillId="27" borderId="17" xfId="0" applyFont="1" applyFill="1" applyBorder="1" applyAlignment="1">
      <alignment horizontal="center" vertical="center" wrapText="1"/>
    </xf>
    <xf numFmtId="0" fontId="28" fillId="27" borderId="18" xfId="0" applyFont="1" applyFill="1" applyBorder="1" applyAlignment="1">
      <alignment horizontal="center" vertical="center" wrapText="1"/>
    </xf>
    <xf numFmtId="0" fontId="28" fillId="27" borderId="16"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13" xfId="0" applyFont="1" applyFill="1" applyBorder="1" applyAlignment="1">
      <alignment horizontal="center" vertical="center"/>
    </xf>
    <xf numFmtId="0" fontId="31" fillId="2" borderId="14" xfId="82" applyFont="1" applyFill="1" applyBorder="1" applyAlignment="1">
      <alignment horizontal="center" vertical="center"/>
    </xf>
    <xf numFmtId="0" fontId="31" fillId="2" borderId="15" xfId="82" applyFont="1" applyFill="1" applyBorder="1" applyAlignment="1">
      <alignment horizontal="center" vertical="center"/>
    </xf>
    <xf numFmtId="0" fontId="31" fillId="2" borderId="0" xfId="82" applyFont="1" applyFill="1" applyAlignment="1">
      <alignment horizontal="center" vertical="center"/>
    </xf>
    <xf numFmtId="0" fontId="31" fillId="2" borderId="1" xfId="82" applyFont="1" applyFill="1" applyBorder="1" applyAlignment="1">
      <alignment horizontal="left" vertical="center"/>
    </xf>
    <xf numFmtId="0" fontId="75" fillId="2" borderId="3" xfId="0" applyFont="1" applyFill="1" applyBorder="1" applyAlignment="1">
      <alignment horizontal="center" vertical="center"/>
    </xf>
    <xf numFmtId="0" fontId="75" fillId="2" borderId="0" xfId="0" applyFont="1" applyFill="1" applyAlignment="1">
      <alignment horizontal="center" vertical="center"/>
    </xf>
    <xf numFmtId="0" fontId="29" fillId="2" borderId="0" xfId="0" applyFont="1" applyFill="1" applyAlignment="1">
      <alignment horizontal="center" vertical="center"/>
    </xf>
    <xf numFmtId="0" fontId="1" fillId="0" borderId="30" xfId="82" applyBorder="1" applyAlignment="1">
      <alignment horizontal="justify" vertical="top" wrapText="1"/>
    </xf>
    <xf numFmtId="0" fontId="1" fillId="0" borderId="31" xfId="82" applyBorder="1" applyAlignment="1">
      <alignment horizontal="justify" vertical="top" wrapText="1"/>
    </xf>
    <xf numFmtId="0" fontId="1" fillId="0" borderId="29" xfId="82" applyBorder="1" applyAlignment="1">
      <alignment horizontal="justify" vertical="top" wrapText="1"/>
    </xf>
    <xf numFmtId="0" fontId="28" fillId="0" borderId="30" xfId="82" applyFont="1" applyBorder="1" applyAlignment="1">
      <alignment horizontal="justify" vertical="top" wrapText="1"/>
    </xf>
    <xf numFmtId="0" fontId="28" fillId="0" borderId="29" xfId="82" applyFont="1" applyBorder="1" applyAlignment="1">
      <alignment horizontal="justify" vertical="top" wrapText="1"/>
    </xf>
    <xf numFmtId="0" fontId="28" fillId="0" borderId="30" xfId="55" applyFont="1" applyBorder="1" applyAlignment="1" applyProtection="1">
      <alignment horizontal="center" vertical="center" wrapText="1"/>
      <protection locked="0"/>
    </xf>
    <xf numFmtId="0" fontId="28" fillId="0" borderId="29" xfId="55" applyFont="1" applyBorder="1" applyAlignment="1" applyProtection="1">
      <alignment horizontal="center" vertical="center" wrapText="1"/>
      <protection locked="0"/>
    </xf>
    <xf numFmtId="0" fontId="28" fillId="0" borderId="30" xfId="0" applyFont="1" applyBorder="1" applyAlignment="1">
      <alignment horizontal="justify" vertical="top" wrapText="1"/>
    </xf>
    <xf numFmtId="0" fontId="28" fillId="0" borderId="29" xfId="0" applyFont="1" applyBorder="1" applyAlignment="1">
      <alignment horizontal="justify" vertical="top" wrapText="1"/>
    </xf>
    <xf numFmtId="0" fontId="28" fillId="0" borderId="1" xfId="83" applyFont="1" applyFill="1" applyBorder="1" applyAlignment="1" applyProtection="1">
      <alignment horizontal="justify" vertical="top" wrapText="1"/>
    </xf>
    <xf numFmtId="0" fontId="28" fillId="0" borderId="31" xfId="82" applyFont="1" applyBorder="1" applyAlignment="1">
      <alignment horizontal="justify" vertical="top" wrapText="1"/>
    </xf>
    <xf numFmtId="167" fontId="1" fillId="0" borderId="1" xfId="82" applyNumberFormat="1" applyBorder="1" applyAlignment="1">
      <alignment horizontal="justify" vertical="top" wrapText="1"/>
    </xf>
    <xf numFmtId="167" fontId="28" fillId="0" borderId="1" xfId="82" applyNumberFormat="1" applyFont="1" applyBorder="1" applyAlignment="1">
      <alignment horizontal="justify" vertical="top" wrapText="1"/>
    </xf>
    <xf numFmtId="0" fontId="28" fillId="0" borderId="1" xfId="0" applyFont="1" applyBorder="1" applyAlignment="1">
      <alignment horizontal="justify" vertical="top" wrapText="1"/>
    </xf>
    <xf numFmtId="0" fontId="28" fillId="0" borderId="1" xfId="102" applyFont="1" applyBorder="1" applyAlignment="1">
      <alignment horizontal="justify" vertical="top" wrapText="1"/>
    </xf>
    <xf numFmtId="0" fontId="28" fillId="0" borderId="30" xfId="0" applyFont="1" applyBorder="1" applyAlignment="1" applyProtection="1">
      <alignment horizontal="left" vertical="top" wrapText="1"/>
      <protection locked="0"/>
    </xf>
    <xf numFmtId="0" fontId="28" fillId="0" borderId="31" xfId="0" applyFont="1" applyBorder="1" applyAlignment="1" applyProtection="1">
      <alignment horizontal="left" vertical="top" wrapText="1"/>
      <protection locked="0"/>
    </xf>
    <xf numFmtId="0" fontId="28" fillId="0" borderId="30" xfId="83" applyFont="1" applyFill="1" applyBorder="1" applyAlignment="1" applyProtection="1">
      <alignment horizontal="left" vertical="center" wrapText="1"/>
      <protection locked="0"/>
    </xf>
    <xf numFmtId="0" fontId="28" fillId="0" borderId="31" xfId="83" applyFont="1" applyFill="1" applyBorder="1" applyAlignment="1" applyProtection="1">
      <alignment horizontal="left" vertical="center" wrapText="1"/>
      <protection locked="0"/>
    </xf>
    <xf numFmtId="0" fontId="28" fillId="0" borderId="29" xfId="83" applyFont="1" applyFill="1" applyBorder="1" applyAlignment="1" applyProtection="1">
      <alignment horizontal="left" vertical="center" wrapText="1"/>
      <protection locked="0"/>
    </xf>
    <xf numFmtId="0" fontId="29" fillId="2" borderId="2" xfId="0" applyFont="1" applyFill="1" applyBorder="1" applyAlignment="1">
      <alignment horizontal="center"/>
    </xf>
    <xf numFmtId="0" fontId="29" fillId="2" borderId="3" xfId="0" applyFont="1" applyFill="1" applyBorder="1" applyAlignment="1">
      <alignment horizontal="center"/>
    </xf>
    <xf numFmtId="0" fontId="29" fillId="2" borderId="13" xfId="0" applyFont="1" applyFill="1" applyBorder="1" applyAlignment="1">
      <alignment horizontal="center"/>
    </xf>
    <xf numFmtId="0" fontId="29" fillId="2" borderId="0" xfId="0" applyFont="1" applyFill="1" applyAlignment="1">
      <alignment horizontal="center"/>
    </xf>
    <xf numFmtId="0" fontId="32" fillId="2" borderId="3"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17" xfId="0" applyFont="1" applyFill="1" applyBorder="1" applyAlignment="1">
      <alignment horizontal="center" vertical="center"/>
    </xf>
    <xf numFmtId="0" fontId="32" fillId="2" borderId="0" xfId="0" applyFont="1" applyFill="1" applyAlignment="1">
      <alignment horizontal="center" vertical="center"/>
    </xf>
    <xf numFmtId="0" fontId="39" fillId="2" borderId="0" xfId="0" applyFont="1" applyFill="1" applyAlignment="1">
      <alignment horizontal="center" vertical="center"/>
    </xf>
    <xf numFmtId="0" fontId="39" fillId="2" borderId="18" xfId="0" applyFont="1" applyFill="1" applyBorder="1" applyAlignment="1">
      <alignment horizontal="center" vertical="center"/>
    </xf>
    <xf numFmtId="0" fontId="28" fillId="2" borderId="0" xfId="0" applyFont="1" applyFill="1" applyAlignment="1">
      <alignment horizontal="center"/>
    </xf>
    <xf numFmtId="0" fontId="28" fillId="2" borderId="18" xfId="0" applyFont="1" applyFill="1" applyBorder="1" applyAlignment="1">
      <alignment horizontal="center"/>
    </xf>
    <xf numFmtId="0" fontId="31" fillId="2" borderId="13" xfId="82" applyFont="1" applyFill="1" applyBorder="1" applyAlignment="1">
      <alignment horizontal="left" vertical="center"/>
    </xf>
    <xf numFmtId="0" fontId="31" fillId="2" borderId="0" xfId="82" applyFont="1" applyFill="1" applyAlignment="1">
      <alignment horizontal="left" vertical="center"/>
    </xf>
    <xf numFmtId="164" fontId="31" fillId="2" borderId="1" xfId="0" applyNumberFormat="1" applyFont="1" applyFill="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top" wrapText="1"/>
    </xf>
    <xf numFmtId="164" fontId="31" fillId="25" borderId="1" xfId="0" applyNumberFormat="1" applyFont="1" applyFill="1" applyBorder="1" applyAlignment="1">
      <alignment horizontal="left" vertical="center"/>
    </xf>
    <xf numFmtId="0" fontId="36" fillId="0" borderId="1" xfId="0" applyFont="1" applyBorder="1" applyAlignment="1">
      <alignment horizontal="center" vertical="center" wrapText="1"/>
    </xf>
    <xf numFmtId="0" fontId="36" fillId="0" borderId="1" xfId="0" applyFont="1" applyBorder="1" applyAlignment="1">
      <alignment horizontal="justify" vertical="top" wrapText="1"/>
    </xf>
    <xf numFmtId="0" fontId="1" fillId="0" borderId="3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justify" vertical="top" wrapText="1"/>
    </xf>
    <xf numFmtId="0" fontId="1" fillId="0" borderId="29" xfId="0" applyFont="1" applyBorder="1" applyAlignment="1">
      <alignment horizontal="justify" vertical="top" wrapText="1"/>
    </xf>
    <xf numFmtId="0" fontId="38" fillId="0" borderId="1" xfId="0" applyFont="1" applyBorder="1" applyAlignment="1">
      <alignment horizontal="justify" vertical="top" wrapText="1"/>
    </xf>
    <xf numFmtId="0" fontId="28" fillId="0" borderId="1" xfId="82" applyFont="1" applyBorder="1" applyAlignment="1">
      <alignment horizontal="justify" vertical="top" wrapText="1"/>
    </xf>
    <xf numFmtId="0" fontId="54" fillId="0" borderId="1" xfId="0" applyFont="1" applyBorder="1" applyAlignment="1">
      <alignment horizontal="justify" vertical="top" wrapText="1"/>
    </xf>
    <xf numFmtId="0" fontId="28" fillId="0" borderId="30" xfId="82" applyFont="1" applyBorder="1" applyAlignment="1" applyProtection="1">
      <alignment horizontal="left" vertical="center" wrapText="1"/>
      <protection locked="0"/>
    </xf>
    <xf numFmtId="0" fontId="28" fillId="0" borderId="29" xfId="82" applyFont="1" applyBorder="1" applyAlignment="1" applyProtection="1">
      <alignment horizontal="left" vertical="center" wrapText="1"/>
      <protection locked="0"/>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justify" vertical="top" wrapText="1"/>
    </xf>
    <xf numFmtId="0" fontId="1" fillId="0" borderId="1" xfId="82" applyBorder="1" applyAlignment="1">
      <alignment horizontal="justify" vertical="top" wrapText="1"/>
    </xf>
    <xf numFmtId="0" fontId="28" fillId="0" borderId="30" xfId="82" applyFont="1" applyBorder="1" applyAlignment="1" applyProtection="1">
      <alignment horizontal="left" vertical="top" wrapText="1"/>
      <protection locked="0"/>
    </xf>
    <xf numFmtId="0" fontId="28" fillId="0" borderId="29" xfId="82" applyFont="1" applyBorder="1" applyAlignment="1" applyProtection="1">
      <alignment horizontal="left" vertical="top" wrapText="1"/>
      <protection locked="0"/>
    </xf>
    <xf numFmtId="0" fontId="28" fillId="0" borderId="30" xfId="82" applyFont="1" applyBorder="1" applyAlignment="1" applyProtection="1">
      <alignment horizontal="justify" vertical="top" wrapText="1"/>
      <protection locked="0"/>
    </xf>
    <xf numFmtId="0" fontId="81" fillId="0" borderId="29" xfId="0" applyFont="1" applyBorder="1" applyAlignment="1">
      <alignment horizontal="justify" vertical="top" wrapText="1"/>
    </xf>
    <xf numFmtId="0" fontId="1" fillId="0" borderId="1" xfId="83" applyFill="1" applyBorder="1" applyAlignment="1" applyProtection="1">
      <alignment horizontal="center" vertical="center" wrapText="1"/>
    </xf>
    <xf numFmtId="0" fontId="1" fillId="0" borderId="1" xfId="83" applyFill="1" applyBorder="1" applyAlignment="1" applyProtection="1">
      <alignment horizontal="justify" vertical="top" wrapText="1"/>
    </xf>
    <xf numFmtId="0" fontId="28" fillId="0" borderId="1" xfId="102" applyFont="1" applyBorder="1" applyAlignment="1" applyProtection="1">
      <alignment horizontal="left" vertical="top" wrapText="1"/>
      <protection locked="0"/>
    </xf>
    <xf numFmtId="0" fontId="1" fillId="0" borderId="1" xfId="0" applyFont="1" applyBorder="1" applyAlignment="1">
      <alignment horizontal="justify" vertical="top"/>
    </xf>
    <xf numFmtId="0" fontId="1" fillId="0" borderId="31" xfId="0" applyFont="1" applyBorder="1" applyAlignment="1">
      <alignment horizontal="center" vertical="center" wrapText="1"/>
    </xf>
    <xf numFmtId="0" fontId="1" fillId="0" borderId="31" xfId="0" applyFont="1" applyBorder="1" applyAlignment="1">
      <alignment horizontal="justify" vertical="top" wrapText="1"/>
    </xf>
    <xf numFmtId="0" fontId="28" fillId="0" borderId="31" xfId="0" applyFont="1" applyBorder="1" applyAlignment="1">
      <alignment horizontal="justify" vertical="top" wrapText="1"/>
    </xf>
    <xf numFmtId="0" fontId="1" fillId="0" borderId="30" xfId="76" applyFill="1" applyBorder="1" applyAlignment="1" applyProtection="1">
      <alignment horizontal="justify" vertical="top" wrapText="1"/>
    </xf>
    <xf numFmtId="0" fontId="1" fillId="0" borderId="29" xfId="76" applyFill="1" applyBorder="1" applyAlignment="1" applyProtection="1">
      <alignment horizontal="justify" vertical="top" wrapText="1"/>
    </xf>
    <xf numFmtId="0" fontId="1" fillId="0" borderId="30" xfId="76" applyFill="1" applyBorder="1" applyAlignment="1" applyProtection="1">
      <alignment horizontal="left" vertical="top" wrapText="1"/>
    </xf>
    <xf numFmtId="0" fontId="1" fillId="0" borderId="31" xfId="76" applyFill="1" applyBorder="1" applyAlignment="1" applyProtection="1">
      <alignment horizontal="left" vertical="top" wrapText="1"/>
    </xf>
    <xf numFmtId="0" fontId="1" fillId="0" borderId="29" xfId="76" applyFill="1" applyBorder="1" applyAlignment="1" applyProtection="1">
      <alignment horizontal="left" vertical="top" wrapText="1"/>
    </xf>
    <xf numFmtId="0" fontId="28" fillId="0" borderId="30" xfId="0" applyFont="1" applyBorder="1" applyAlignment="1">
      <alignment horizontal="center" vertical="top" wrapText="1"/>
    </xf>
    <xf numFmtId="0" fontId="28" fillId="0" borderId="31" xfId="0" applyFont="1" applyBorder="1" applyAlignment="1">
      <alignment horizontal="center" vertical="top" wrapText="1"/>
    </xf>
    <xf numFmtId="0" fontId="28" fillId="0" borderId="29" xfId="0" applyFont="1" applyBorder="1" applyAlignment="1">
      <alignment horizontal="center"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29" xfId="0" applyFont="1" applyBorder="1" applyAlignment="1">
      <alignment horizontal="left" vertical="top" wrapText="1"/>
    </xf>
    <xf numFmtId="0" fontId="28" fillId="2" borderId="30" xfId="0" applyFont="1" applyFill="1" applyBorder="1" applyAlignment="1" applyProtection="1">
      <alignment horizontal="left" vertical="top" wrapText="1"/>
      <protection locked="0"/>
    </xf>
    <xf numFmtId="0" fontId="28" fillId="2" borderId="31" xfId="0" applyFont="1" applyFill="1" applyBorder="1" applyAlignment="1" applyProtection="1">
      <alignment horizontal="left" vertical="top" wrapText="1"/>
      <protection locked="0"/>
    </xf>
    <xf numFmtId="0" fontId="1" fillId="0" borderId="30" xfId="0" applyFont="1" applyBorder="1" applyAlignment="1">
      <alignment horizontal="center" vertical="top"/>
    </xf>
    <xf numFmtId="0" fontId="1" fillId="0" borderId="31" xfId="0" applyFont="1" applyBorder="1" applyAlignment="1">
      <alignment horizontal="center" vertical="top"/>
    </xf>
    <xf numFmtId="0" fontId="1" fillId="0" borderId="29" xfId="0" applyFont="1" applyBorder="1" applyAlignment="1">
      <alignment horizontal="center" vertical="top"/>
    </xf>
    <xf numFmtId="0" fontId="48" fillId="34" borderId="1" xfId="0" applyFont="1" applyFill="1" applyBorder="1" applyAlignment="1">
      <alignment horizontal="center" vertical="top"/>
    </xf>
    <xf numFmtId="0" fontId="47" fillId="34" borderId="30" xfId="0" applyFont="1" applyFill="1" applyBorder="1" applyAlignment="1">
      <alignment horizontal="center"/>
    </xf>
    <xf numFmtId="0" fontId="47" fillId="34" borderId="29" xfId="0" applyFont="1" applyFill="1" applyBorder="1" applyAlignment="1">
      <alignment horizontal="center"/>
    </xf>
    <xf numFmtId="0" fontId="48" fillId="34" borderId="75" xfId="0" applyFont="1" applyFill="1" applyBorder="1" applyAlignment="1">
      <alignment horizontal="left"/>
    </xf>
    <xf numFmtId="0" fontId="48" fillId="34" borderId="76" xfId="0" applyFont="1" applyFill="1" applyBorder="1" applyAlignment="1">
      <alignment horizontal="left"/>
    </xf>
    <xf numFmtId="0" fontId="48" fillId="34" borderId="32" xfId="0" applyFont="1" applyFill="1" applyBorder="1" applyAlignment="1">
      <alignment horizontal="left"/>
    </xf>
    <xf numFmtId="0" fontId="48" fillId="0" borderId="75" xfId="0" applyFont="1" applyBorder="1" applyAlignment="1">
      <alignment horizontal="left"/>
    </xf>
    <xf numFmtId="0" fontId="48" fillId="0" borderId="76" xfId="0" applyFont="1" applyBorder="1" applyAlignment="1">
      <alignment horizontal="left"/>
    </xf>
    <xf numFmtId="0" fontId="48" fillId="0" borderId="32" xfId="0" applyFont="1" applyBorder="1" applyAlignment="1">
      <alignment horizontal="left"/>
    </xf>
    <xf numFmtId="0" fontId="1" fillId="34" borderId="1" xfId="0" applyFont="1" applyFill="1" applyBorder="1" applyAlignment="1">
      <alignment horizontal="center" vertical="center" wrapText="1"/>
    </xf>
    <xf numFmtId="0" fontId="1" fillId="34" borderId="1" xfId="0" applyFont="1" applyFill="1" applyBorder="1" applyAlignment="1">
      <alignment horizontal="justify" vertical="top" wrapText="1"/>
    </xf>
    <xf numFmtId="0" fontId="1" fillId="34" borderId="1" xfId="54" applyFill="1" applyBorder="1" applyAlignment="1">
      <alignment horizontal="center" vertical="center" wrapText="1"/>
    </xf>
    <xf numFmtId="0" fontId="47" fillId="0" borderId="1" xfId="0" applyFont="1" applyBorder="1" applyAlignment="1">
      <alignment horizontal="center" vertical="center"/>
    </xf>
    <xf numFmtId="0" fontId="1" fillId="0" borderId="73" xfId="0" applyFont="1" applyBorder="1" applyAlignment="1">
      <alignment horizontal="justify" vertical="top" wrapText="1"/>
    </xf>
    <xf numFmtId="0" fontId="1" fillId="0" borderId="73" xfId="0" applyFont="1" applyBorder="1" applyAlignment="1">
      <alignment horizontal="center" vertical="center" wrapText="1"/>
    </xf>
    <xf numFmtId="0" fontId="47" fillId="0" borderId="65" xfId="0" applyFont="1" applyBorder="1" applyAlignment="1">
      <alignment horizontal="justify" vertical="top" wrapText="1"/>
    </xf>
    <xf numFmtId="0" fontId="47" fillId="0" borderId="68" xfId="0" applyFont="1" applyBorder="1" applyAlignment="1">
      <alignment horizontal="justify" vertical="top" wrapText="1"/>
    </xf>
    <xf numFmtId="0" fontId="47" fillId="0" borderId="67" xfId="0" applyFont="1" applyBorder="1" applyAlignment="1">
      <alignment horizontal="justify" vertical="top" wrapText="1"/>
    </xf>
    <xf numFmtId="0" fontId="47" fillId="0" borderId="66" xfId="0" applyFont="1" applyBorder="1" applyAlignment="1">
      <alignment horizontal="justify" vertical="top" wrapText="1"/>
    </xf>
    <xf numFmtId="0" fontId="29" fillId="2" borderId="2" xfId="0" applyFont="1" applyFill="1" applyBorder="1"/>
    <xf numFmtId="0" fontId="29" fillId="2" borderId="3" xfId="0" applyFont="1" applyFill="1" applyBorder="1"/>
    <xf numFmtId="0" fontId="29" fillId="2" borderId="13" xfId="0" applyFont="1" applyFill="1" applyBorder="1"/>
    <xf numFmtId="0" fontId="29" fillId="2" borderId="0" xfId="0" applyFont="1" applyFill="1"/>
    <xf numFmtId="0" fontId="30" fillId="2" borderId="3" xfId="0" applyFont="1" applyFill="1" applyBorder="1" applyAlignment="1">
      <alignment horizontal="center" vertical="center"/>
    </xf>
    <xf numFmtId="0" fontId="32" fillId="2" borderId="17" xfId="0" applyFont="1" applyFill="1" applyBorder="1" applyAlignment="1">
      <alignment horizontal="center" vertical="center"/>
    </xf>
    <xf numFmtId="0" fontId="30" fillId="2" borderId="0" xfId="0" applyFont="1" applyFill="1" applyAlignment="1">
      <alignment horizontal="center" vertical="center"/>
    </xf>
    <xf numFmtId="0" fontId="32" fillId="2" borderId="18" xfId="0" applyFont="1" applyFill="1" applyBorder="1" applyAlignment="1">
      <alignment horizontal="center" vertical="center"/>
    </xf>
    <xf numFmtId="0" fontId="29" fillId="2" borderId="18" xfId="0" applyFont="1" applyFill="1" applyBorder="1" applyAlignment="1">
      <alignment horizontal="center"/>
    </xf>
    <xf numFmtId="164" fontId="31" fillId="2" borderId="1" xfId="0" applyNumberFormat="1" applyFont="1" applyFill="1" applyBorder="1" applyAlignment="1">
      <alignment horizontal="center" vertical="center"/>
    </xf>
    <xf numFmtId="164" fontId="31" fillId="27" borderId="1" xfId="0" applyNumberFormat="1" applyFont="1" applyFill="1" applyBorder="1" applyAlignment="1">
      <alignment horizontal="left" vertical="center"/>
    </xf>
    <xf numFmtId="0" fontId="28" fillId="27" borderId="30" xfId="0" applyFont="1" applyFill="1" applyBorder="1" applyAlignment="1">
      <alignment horizontal="justify" vertical="top" wrapText="1"/>
    </xf>
    <xf numFmtId="0" fontId="28" fillId="27" borderId="29" xfId="0" applyFont="1" applyFill="1" applyBorder="1" applyAlignment="1">
      <alignment horizontal="justify" vertical="top" wrapText="1"/>
    </xf>
    <xf numFmtId="0" fontId="28" fillId="27" borderId="30" xfId="52" applyFont="1" applyFill="1" applyBorder="1" applyAlignment="1">
      <alignment horizontal="center" vertical="center" wrapText="1"/>
    </xf>
    <xf numFmtId="0" fontId="28" fillId="27" borderId="31" xfId="52" applyFont="1" applyFill="1" applyBorder="1" applyAlignment="1">
      <alignment horizontal="center" vertical="center" wrapText="1"/>
    </xf>
    <xf numFmtId="0" fontId="28" fillId="27" borderId="29" xfId="52" applyFont="1" applyFill="1" applyBorder="1" applyAlignment="1">
      <alignment horizontal="center" vertical="center" wrapText="1"/>
    </xf>
    <xf numFmtId="0" fontId="41" fillId="27" borderId="30" xfId="52" applyFont="1" applyFill="1" applyBorder="1" applyAlignment="1">
      <alignment horizontal="justify" vertical="top" wrapText="1"/>
    </xf>
    <xf numFmtId="0" fontId="41" fillId="27" borderId="31" xfId="52" applyFont="1" applyFill="1" applyBorder="1" applyAlignment="1">
      <alignment horizontal="justify" vertical="top" wrapText="1"/>
    </xf>
    <xf numFmtId="0" fontId="41" fillId="27" borderId="29" xfId="52" applyFont="1" applyFill="1" applyBorder="1" applyAlignment="1">
      <alignment horizontal="justify" vertical="top" wrapText="1"/>
    </xf>
    <xf numFmtId="0" fontId="28" fillId="28" borderId="30" xfId="0" applyFont="1" applyFill="1" applyBorder="1" applyAlignment="1">
      <alignment horizontal="justify" vertical="top" wrapText="1"/>
    </xf>
    <xf numFmtId="0" fontId="28" fillId="28" borderId="31" xfId="0" applyFont="1" applyFill="1" applyBorder="1" applyAlignment="1">
      <alignment horizontal="justify" vertical="top" wrapText="1"/>
    </xf>
    <xf numFmtId="0" fontId="28" fillId="28" borderId="29" xfId="0" applyFont="1" applyFill="1" applyBorder="1" applyAlignment="1">
      <alignment horizontal="justify" vertical="top" wrapText="1"/>
    </xf>
    <xf numFmtId="0" fontId="28" fillId="27" borderId="33" xfId="0" applyFont="1" applyFill="1" applyBorder="1" applyAlignment="1">
      <alignment horizontal="justify" vertical="top" wrapText="1"/>
    </xf>
    <xf numFmtId="0" fontId="28" fillId="27" borderId="30" xfId="55" applyFont="1" applyFill="1" applyBorder="1" applyAlignment="1" applyProtection="1">
      <alignment horizontal="center" vertical="center" wrapText="1"/>
      <protection locked="0"/>
    </xf>
    <xf numFmtId="0" fontId="28" fillId="27" borderId="29" xfId="55" applyFont="1" applyFill="1" applyBorder="1" applyAlignment="1" applyProtection="1">
      <alignment horizontal="center" vertical="center" wrapText="1"/>
      <protection locked="0"/>
    </xf>
    <xf numFmtId="0" fontId="28" fillId="27" borderId="30" xfId="0" applyFont="1" applyFill="1" applyBorder="1" applyAlignment="1">
      <alignment horizontal="left" vertical="top" wrapText="1"/>
    </xf>
    <xf numFmtId="0" fontId="28" fillId="27" borderId="31" xfId="0" applyFont="1" applyFill="1" applyBorder="1" applyAlignment="1">
      <alignment horizontal="left" vertical="top" wrapText="1"/>
    </xf>
    <xf numFmtId="0" fontId="28" fillId="27" borderId="29" xfId="0" applyFont="1" applyFill="1" applyBorder="1" applyAlignment="1">
      <alignment horizontal="left" vertical="top" wrapText="1"/>
    </xf>
    <xf numFmtId="0" fontId="1" fillId="27" borderId="73" xfId="1" applyFill="1" applyBorder="1" applyAlignment="1" applyProtection="1">
      <alignment horizontal="justify" vertical="top" wrapText="1"/>
    </xf>
    <xf numFmtId="0" fontId="1" fillId="27" borderId="31" xfId="1" applyFill="1" applyBorder="1" applyAlignment="1" applyProtection="1">
      <alignment horizontal="justify" vertical="top" wrapText="1"/>
    </xf>
    <xf numFmtId="0" fontId="1" fillId="27" borderId="29" xfId="1" applyFill="1" applyBorder="1" applyAlignment="1" applyProtection="1">
      <alignment horizontal="justify" vertical="top" wrapText="1"/>
    </xf>
    <xf numFmtId="0" fontId="28" fillId="27" borderId="30" xfId="1" applyFont="1" applyFill="1" applyBorder="1" applyAlignment="1" applyProtection="1">
      <alignment horizontal="justify" vertical="top" wrapText="1"/>
    </xf>
    <xf numFmtId="0" fontId="28" fillId="27" borderId="31" xfId="1" applyFont="1" applyFill="1" applyBorder="1" applyAlignment="1" applyProtection="1">
      <alignment horizontal="justify" vertical="top" wrapText="1"/>
    </xf>
    <xf numFmtId="0" fontId="28" fillId="27" borderId="29" xfId="1" applyFont="1" applyFill="1" applyBorder="1" applyAlignment="1" applyProtection="1">
      <alignment horizontal="justify" vertical="top" wrapText="1"/>
    </xf>
    <xf numFmtId="0" fontId="28" fillId="27" borderId="30" xfId="102" applyFont="1" applyFill="1" applyBorder="1" applyAlignment="1" applyProtection="1">
      <alignment horizontal="left" vertical="center" wrapText="1"/>
      <protection locked="0"/>
    </xf>
    <xf numFmtId="0" fontId="28" fillId="27" borderId="31" xfId="102" applyFont="1" applyFill="1" applyBorder="1" applyAlignment="1" applyProtection="1">
      <alignment horizontal="left" vertical="center" wrapText="1"/>
      <protection locked="0"/>
    </xf>
    <xf numFmtId="0" fontId="28" fillId="27" borderId="91" xfId="102" applyFont="1" applyFill="1" applyBorder="1" applyAlignment="1" applyProtection="1">
      <alignment horizontal="left" vertical="center" wrapText="1"/>
      <protection locked="0"/>
    </xf>
    <xf numFmtId="0" fontId="28" fillId="27" borderId="31" xfId="0" applyFont="1" applyFill="1" applyBorder="1" applyAlignment="1">
      <alignment horizontal="justify" vertical="top" wrapText="1"/>
    </xf>
    <xf numFmtId="0" fontId="28" fillId="27" borderId="30" xfId="0" applyFont="1" applyFill="1" applyBorder="1" applyAlignment="1">
      <alignment horizontal="center" vertical="center"/>
    </xf>
    <xf numFmtId="0" fontId="28" fillId="27" borderId="31" xfId="0" applyFont="1" applyFill="1" applyBorder="1" applyAlignment="1">
      <alignment horizontal="center" vertical="center"/>
    </xf>
    <xf numFmtId="0" fontId="28" fillId="27" borderId="29" xfId="0" applyFont="1" applyFill="1" applyBorder="1" applyAlignment="1">
      <alignment horizontal="center" vertical="center"/>
    </xf>
    <xf numFmtId="0" fontId="28" fillId="27" borderId="30" xfId="0" applyFont="1" applyFill="1" applyBorder="1" applyAlignment="1">
      <alignment horizontal="center" vertical="top"/>
    </xf>
    <xf numFmtId="0" fontId="28" fillId="27" borderId="31" xfId="0" applyFont="1" applyFill="1" applyBorder="1" applyAlignment="1">
      <alignment horizontal="center" vertical="top"/>
    </xf>
    <xf numFmtId="0" fontId="28" fillId="27" borderId="29" xfId="0" applyFont="1" applyFill="1" applyBorder="1" applyAlignment="1">
      <alignment horizontal="center" vertical="top"/>
    </xf>
    <xf numFmtId="0" fontId="28" fillId="27" borderId="30" xfId="0" applyFont="1" applyFill="1" applyBorder="1" applyAlignment="1">
      <alignment horizontal="center" vertical="top" wrapText="1"/>
    </xf>
    <xf numFmtId="0" fontId="28" fillId="27" borderId="31" xfId="0" applyFont="1" applyFill="1" applyBorder="1" applyAlignment="1">
      <alignment horizontal="center" vertical="top" wrapText="1"/>
    </xf>
    <xf numFmtId="0" fontId="28" fillId="27" borderId="29" xfId="0" applyFont="1" applyFill="1" applyBorder="1" applyAlignment="1">
      <alignment horizontal="center" vertical="top" wrapText="1"/>
    </xf>
    <xf numFmtId="0" fontId="28" fillId="27" borderId="30" xfId="102" applyFont="1" applyFill="1" applyBorder="1" applyAlignment="1">
      <alignment horizontal="center" vertical="center" wrapText="1"/>
    </xf>
    <xf numFmtId="0" fontId="28" fillId="27" borderId="31" xfId="102" applyFont="1" applyFill="1" applyBorder="1" applyAlignment="1">
      <alignment horizontal="center" vertical="center" wrapText="1"/>
    </xf>
    <xf numFmtId="0" fontId="28" fillId="27" borderId="29" xfId="102" applyFont="1" applyFill="1" applyBorder="1" applyAlignment="1">
      <alignment horizontal="center" vertical="center" wrapText="1"/>
    </xf>
    <xf numFmtId="0" fontId="28" fillId="27" borderId="30" xfId="102" applyFont="1" applyFill="1" applyBorder="1" applyAlignment="1">
      <alignment horizontal="justify" vertical="top" wrapText="1"/>
    </xf>
    <xf numFmtId="0" fontId="28" fillId="27" borderId="31" xfId="102" applyFont="1" applyFill="1" applyBorder="1" applyAlignment="1">
      <alignment horizontal="justify" vertical="top" wrapText="1"/>
    </xf>
    <xf numFmtId="0" fontId="28" fillId="27" borderId="33" xfId="102" applyFont="1" applyFill="1" applyBorder="1" applyAlignment="1">
      <alignment horizontal="justify" vertical="top" wrapText="1"/>
    </xf>
    <xf numFmtId="0" fontId="28" fillId="27" borderId="29" xfId="102" applyFont="1" applyFill="1" applyBorder="1" applyAlignment="1">
      <alignment horizontal="justify" vertical="top" wrapText="1"/>
    </xf>
    <xf numFmtId="0" fontId="41" fillId="27" borderId="30" xfId="52" applyFont="1" applyFill="1" applyBorder="1" applyAlignment="1">
      <alignment horizontal="left" vertical="top" wrapText="1"/>
    </xf>
    <xf numFmtId="0" fontId="41" fillId="27" borderId="31" xfId="52" applyFont="1" applyFill="1" applyBorder="1" applyAlignment="1">
      <alignment horizontal="left" vertical="top" wrapText="1"/>
    </xf>
    <xf numFmtId="0" fontId="41" fillId="27" borderId="29" xfId="52" applyFont="1" applyFill="1" applyBorder="1" applyAlignment="1">
      <alignment horizontal="left" vertical="top" wrapText="1"/>
    </xf>
    <xf numFmtId="0" fontId="28" fillId="27" borderId="30" xfId="102" applyFont="1" applyFill="1" applyBorder="1" applyAlignment="1">
      <alignment horizontal="left" vertical="top" wrapText="1"/>
    </xf>
    <xf numFmtId="0" fontId="28" fillId="27" borderId="31" xfId="102" applyFont="1" applyFill="1" applyBorder="1" applyAlignment="1">
      <alignment horizontal="left" vertical="top" wrapText="1"/>
    </xf>
    <xf numFmtId="0" fontId="28" fillId="27" borderId="29" xfId="102" applyFont="1" applyFill="1" applyBorder="1" applyAlignment="1">
      <alignment horizontal="left" vertical="top" wrapText="1"/>
    </xf>
    <xf numFmtId="0" fontId="28" fillId="27" borderId="31" xfId="55" applyFont="1" applyFill="1" applyBorder="1" applyAlignment="1" applyProtection="1">
      <alignment horizontal="center" vertical="center" wrapText="1"/>
      <protection locked="0"/>
    </xf>
    <xf numFmtId="0" fontId="79" fillId="0" borderId="76" xfId="0" applyFont="1" applyBorder="1" applyAlignment="1">
      <alignment horizontal="left" vertical="center"/>
    </xf>
    <xf numFmtId="0" fontId="78" fillId="0" borderId="76" xfId="0" applyFont="1" applyBorder="1" applyAlignment="1">
      <alignment horizontal="left" vertical="center"/>
    </xf>
    <xf numFmtId="0" fontId="46" fillId="34" borderId="1" xfId="0" applyFont="1" applyFill="1" applyBorder="1" applyAlignment="1">
      <alignment horizontal="left" vertical="center"/>
    </xf>
    <xf numFmtId="0" fontId="36" fillId="34" borderId="1" xfId="1" applyFont="1" applyFill="1" applyBorder="1" applyAlignment="1" applyProtection="1">
      <alignment horizontal="center" vertical="center" wrapText="1"/>
    </xf>
    <xf numFmtId="0" fontId="36" fillId="34" borderId="1" xfId="0" applyFont="1" applyFill="1" applyBorder="1" applyAlignment="1">
      <alignment horizontal="center" vertical="center"/>
    </xf>
    <xf numFmtId="0" fontId="77" fillId="27" borderId="1" xfId="0" applyFont="1" applyFill="1" applyBorder="1" applyAlignment="1">
      <alignment horizontal="left" vertical="top" wrapText="1"/>
    </xf>
    <xf numFmtId="0" fontId="36" fillId="27" borderId="1" xfId="0" applyFont="1" applyFill="1" applyBorder="1" applyAlignment="1">
      <alignment horizontal="center" vertical="center"/>
    </xf>
    <xf numFmtId="0" fontId="36" fillId="34" borderId="1" xfId="52" applyFont="1" applyFill="1" applyBorder="1" applyAlignment="1">
      <alignment horizontal="justify" vertical="top" wrapText="1"/>
    </xf>
    <xf numFmtId="0" fontId="36" fillId="34" borderId="1" xfId="1" applyFont="1" applyFill="1" applyBorder="1" applyAlignment="1" applyProtection="1">
      <alignment horizontal="justify" vertical="top" wrapText="1"/>
    </xf>
    <xf numFmtId="0" fontId="46" fillId="27" borderId="1" xfId="0" applyFont="1" applyFill="1" applyBorder="1" applyAlignment="1">
      <alignment horizontal="left" vertical="center"/>
    </xf>
    <xf numFmtId="0" fontId="71" fillId="27" borderId="1" xfId="0" applyFont="1" applyFill="1" applyBorder="1" applyAlignment="1">
      <alignment horizontal="justify" vertical="top" wrapText="1"/>
    </xf>
    <xf numFmtId="0" fontId="71" fillId="27" borderId="1" xfId="0" applyFont="1" applyFill="1" applyBorder="1" applyAlignment="1">
      <alignment horizontal="justify" vertical="top"/>
    </xf>
    <xf numFmtId="0" fontId="76" fillId="27" borderId="1" xfId="0" applyFont="1" applyFill="1" applyBorder="1" applyAlignment="1">
      <alignment horizontal="left" vertical="top" wrapText="1"/>
    </xf>
    <xf numFmtId="0" fontId="77" fillId="27" borderId="1" xfId="0" applyFont="1" applyFill="1" applyBorder="1" applyAlignment="1">
      <alignment horizontal="justify" vertical="top" wrapText="1"/>
    </xf>
    <xf numFmtId="0" fontId="1" fillId="27" borderId="1" xfId="0" applyFont="1" applyFill="1" applyBorder="1" applyAlignment="1">
      <alignment horizontal="center" vertical="center" wrapText="1"/>
    </xf>
    <xf numFmtId="0" fontId="1" fillId="27" borderId="1" xfId="52" applyFont="1" applyFill="1" applyBorder="1" applyAlignment="1">
      <alignment horizontal="justify" vertical="top" wrapText="1"/>
    </xf>
    <xf numFmtId="0" fontId="1" fillId="27" borderId="1" xfId="52" applyFont="1" applyFill="1" applyBorder="1" applyAlignment="1">
      <alignment horizontal="center" vertical="center" wrapText="1"/>
    </xf>
    <xf numFmtId="0" fontId="1" fillId="27" borderId="1" xfId="0" applyFont="1" applyFill="1" applyBorder="1" applyAlignment="1">
      <alignment horizontal="justify" vertical="top" wrapText="1"/>
    </xf>
    <xf numFmtId="0" fontId="1" fillId="34" borderId="1" xfId="52" applyFont="1" applyFill="1" applyBorder="1" applyAlignment="1">
      <alignment horizontal="center" vertical="center" wrapText="1"/>
    </xf>
    <xf numFmtId="0" fontId="1" fillId="34" borderId="1" xfId="52" applyFont="1" applyFill="1" applyBorder="1" applyAlignment="1">
      <alignment horizontal="justify" vertical="top" wrapText="1"/>
    </xf>
    <xf numFmtId="0" fontId="1" fillId="27" borderId="1" xfId="1" applyFill="1" applyBorder="1" applyAlignment="1">
      <alignment horizontal="center" vertical="center" wrapText="1"/>
    </xf>
    <xf numFmtId="0" fontId="28" fillId="29" borderId="1" xfId="52" applyFont="1" applyFill="1" applyBorder="1" applyAlignment="1">
      <alignment horizontal="justify" vertical="top" wrapText="1"/>
    </xf>
    <xf numFmtId="0" fontId="28" fillId="29" borderId="1" xfId="1" applyFont="1" applyFill="1" applyBorder="1" applyAlignment="1" applyProtection="1">
      <alignment horizontal="center" vertical="center" wrapText="1"/>
    </xf>
    <xf numFmtId="0" fontId="28" fillId="29" borderId="1" xfId="0" applyFont="1" applyFill="1" applyBorder="1" applyAlignment="1">
      <alignment horizontal="justify" vertical="top" wrapText="1"/>
    </xf>
    <xf numFmtId="164" fontId="31" fillId="29" borderId="1" xfId="0" applyNumberFormat="1" applyFont="1" applyFill="1" applyBorder="1" applyAlignment="1">
      <alignment horizontal="left" vertical="center"/>
    </xf>
    <xf numFmtId="0" fontId="64" fillId="0" borderId="1" xfId="0" applyFont="1" applyBorder="1" applyAlignment="1">
      <alignment horizontal="left" vertical="top"/>
    </xf>
    <xf numFmtId="0" fontId="62" fillId="0" borderId="2" xfId="0" applyFont="1" applyBorder="1" applyAlignment="1">
      <alignment horizontal="left" vertical="top"/>
    </xf>
    <xf numFmtId="0" fontId="62" fillId="0" borderId="3" xfId="0" applyFont="1" applyBorder="1" applyAlignment="1">
      <alignment horizontal="left" vertical="top"/>
    </xf>
    <xf numFmtId="0" fontId="62" fillId="0" borderId="17" xfId="0" applyFont="1" applyBorder="1" applyAlignment="1">
      <alignment horizontal="left" vertical="top"/>
    </xf>
    <xf numFmtId="15" fontId="22" fillId="0" borderId="75" xfId="0" applyNumberFormat="1" applyFont="1" applyBorder="1" applyAlignment="1">
      <alignment horizontal="left" vertical="top" wrapText="1"/>
    </xf>
    <xf numFmtId="15" fontId="22" fillId="0" borderId="76" xfId="0" applyNumberFormat="1" applyFont="1" applyBorder="1" applyAlignment="1">
      <alignment horizontal="left" vertical="top" wrapText="1"/>
    </xf>
    <xf numFmtId="15" fontId="22" fillId="0" borderId="32" xfId="0" applyNumberFormat="1" applyFont="1" applyBorder="1" applyAlignment="1">
      <alignment horizontal="left" vertical="top" wrapText="1"/>
    </xf>
    <xf numFmtId="0" fontId="62" fillId="0" borderId="75" xfId="0" applyFont="1" applyBorder="1" applyAlignment="1">
      <alignment horizontal="left" vertical="top"/>
    </xf>
    <xf numFmtId="0" fontId="62" fillId="0" borderId="76" xfId="0" applyFont="1" applyBorder="1" applyAlignment="1">
      <alignment horizontal="left" vertical="top"/>
    </xf>
    <xf numFmtId="0" fontId="62" fillId="0" borderId="32" xfId="0" applyFont="1" applyBorder="1" applyAlignment="1">
      <alignment horizontal="left" vertical="top"/>
    </xf>
    <xf numFmtId="0" fontId="30" fillId="44" borderId="87" xfId="0" applyFont="1" applyFill="1" applyBorder="1" applyAlignment="1">
      <alignment horizontal="center" vertical="top" wrapText="1"/>
    </xf>
    <xf numFmtId="0" fontId="30" fillId="44" borderId="86" xfId="0" applyFont="1" applyFill="1" applyBorder="1" applyAlignment="1">
      <alignment horizontal="center" vertical="top" wrapText="1"/>
    </xf>
    <xf numFmtId="0" fontId="30" fillId="47" borderId="27" xfId="0" applyFont="1" applyFill="1" applyBorder="1" applyAlignment="1">
      <alignment horizontal="center" vertical="top" wrapText="1"/>
    </xf>
    <xf numFmtId="0" fontId="30" fillId="47" borderId="49" xfId="0" applyFont="1" applyFill="1" applyBorder="1" applyAlignment="1">
      <alignment horizontal="center" vertical="top" wrapText="1"/>
    </xf>
    <xf numFmtId="0" fontId="30" fillId="47" borderId="28" xfId="0" applyFont="1" applyFill="1" applyBorder="1" applyAlignment="1">
      <alignment horizontal="center" vertical="top" wrapText="1"/>
    </xf>
    <xf numFmtId="0" fontId="64" fillId="39" borderId="1" xfId="0" applyFont="1" applyFill="1" applyBorder="1" applyAlignment="1">
      <alignment horizontal="center" vertical="top" wrapText="1"/>
    </xf>
    <xf numFmtId="15" fontId="65" fillId="39" borderId="1" xfId="0" applyNumberFormat="1" applyFont="1" applyFill="1" applyBorder="1" applyAlignment="1">
      <alignment horizontal="center" vertical="top" wrapText="1"/>
    </xf>
    <xf numFmtId="0" fontId="22" fillId="47" borderId="65" xfId="0" applyFont="1" applyFill="1" applyBorder="1" applyAlignment="1">
      <alignment horizontal="center" vertical="top"/>
    </xf>
    <xf numFmtId="0" fontId="22" fillId="47" borderId="89" xfId="0" applyFont="1" applyFill="1" applyBorder="1" applyAlignment="1">
      <alignment horizontal="center" vertical="top"/>
    </xf>
    <xf numFmtId="0" fontId="66" fillId="39" borderId="1" xfId="0" applyFont="1" applyFill="1" applyBorder="1" applyAlignment="1">
      <alignment horizontal="center" vertical="top" wrapText="1"/>
    </xf>
    <xf numFmtId="0" fontId="65" fillId="39" borderId="1" xfId="0" applyFont="1" applyFill="1" applyBorder="1" applyAlignment="1">
      <alignment horizontal="center" vertical="top" wrapText="1"/>
    </xf>
    <xf numFmtId="0" fontId="66" fillId="39" borderId="69" xfId="0" applyFont="1" applyFill="1" applyBorder="1" applyAlignment="1">
      <alignment horizontal="center" vertical="top" wrapText="1"/>
    </xf>
    <xf numFmtId="0" fontId="66" fillId="47" borderId="1" xfId="0" applyFont="1" applyFill="1" applyBorder="1" applyAlignment="1">
      <alignment horizontal="center" vertical="top" wrapText="1"/>
    </xf>
    <xf numFmtId="0" fontId="66" fillId="47" borderId="69" xfId="0" applyFont="1" applyFill="1" applyBorder="1" applyAlignment="1">
      <alignment horizontal="center" vertical="top" wrapText="1"/>
    </xf>
    <xf numFmtId="10" fontId="48" fillId="2" borderId="30" xfId="0" applyNumberFormat="1" applyFont="1" applyFill="1" applyBorder="1" applyAlignment="1">
      <alignment horizontal="center" vertical="top" wrapText="1"/>
    </xf>
    <xf numFmtId="10" fontId="48" fillId="2" borderId="31" xfId="0" applyNumberFormat="1" applyFont="1" applyFill="1" applyBorder="1" applyAlignment="1">
      <alignment horizontal="center" vertical="top" wrapText="1"/>
    </xf>
    <xf numFmtId="10" fontId="48" fillId="2" borderId="29" xfId="0" applyNumberFormat="1" applyFont="1" applyFill="1" applyBorder="1" applyAlignment="1">
      <alignment horizontal="center" vertical="top" wrapText="1"/>
    </xf>
    <xf numFmtId="0" fontId="48" fillId="39" borderId="30" xfId="0" applyFont="1" applyFill="1" applyBorder="1" applyAlignment="1">
      <alignment horizontal="center" vertical="top" textRotation="90" wrapText="1"/>
    </xf>
    <xf numFmtId="0" fontId="48" fillId="39" borderId="31" xfId="0" applyFont="1" applyFill="1" applyBorder="1" applyAlignment="1">
      <alignment horizontal="center" vertical="top" textRotation="90" wrapText="1"/>
    </xf>
    <xf numFmtId="0" fontId="48" fillId="39" borderId="29" xfId="0" applyFont="1" applyFill="1" applyBorder="1" applyAlignment="1">
      <alignment horizontal="center" vertical="top" textRotation="90" wrapText="1"/>
    </xf>
    <xf numFmtId="0" fontId="47" fillId="0" borderId="1" xfId="0" applyFont="1" applyBorder="1" applyAlignment="1">
      <alignment horizontal="justify" vertical="top" wrapText="1"/>
    </xf>
    <xf numFmtId="0" fontId="47" fillId="39" borderId="30" xfId="0" applyFont="1" applyFill="1" applyBorder="1" applyAlignment="1">
      <alignment horizontal="center" vertical="top" wrapText="1"/>
    </xf>
    <xf numFmtId="0" fontId="47" fillId="39" borderId="29" xfId="0" applyFont="1" applyFill="1" applyBorder="1" applyAlignment="1">
      <alignment horizontal="center" vertical="top" wrapText="1"/>
    </xf>
    <xf numFmtId="0" fontId="47" fillId="0" borderId="30" xfId="0" applyFont="1" applyBorder="1" applyAlignment="1">
      <alignment horizontal="center" vertical="top" wrapText="1"/>
    </xf>
    <xf numFmtId="0" fontId="47" fillId="0" borderId="29" xfId="0" applyFont="1" applyBorder="1" applyAlignment="1">
      <alignment horizontal="center" vertical="top" wrapText="1"/>
    </xf>
    <xf numFmtId="15" fontId="47" fillId="0" borderId="30" xfId="0" applyNumberFormat="1" applyFont="1" applyBorder="1" applyAlignment="1">
      <alignment horizontal="center" vertical="top" wrapText="1"/>
    </xf>
    <xf numFmtId="15" fontId="47" fillId="0" borderId="29" xfId="0" applyNumberFormat="1" applyFont="1" applyBorder="1" applyAlignment="1">
      <alignment horizontal="center" vertical="top" wrapText="1"/>
    </xf>
    <xf numFmtId="15" fontId="47" fillId="2" borderId="30" xfId="0" applyNumberFormat="1" applyFont="1" applyFill="1" applyBorder="1" applyAlignment="1">
      <alignment horizontal="center" vertical="top" wrapText="1"/>
    </xf>
    <xf numFmtId="15" fontId="47" fillId="2" borderId="29" xfId="0" applyNumberFormat="1" applyFont="1" applyFill="1" applyBorder="1" applyAlignment="1">
      <alignment horizontal="center" vertical="top" wrapText="1"/>
    </xf>
    <xf numFmtId="1" fontId="47" fillId="2" borderId="30" xfId="0" applyNumberFormat="1" applyFont="1" applyFill="1" applyBorder="1" applyAlignment="1">
      <alignment horizontal="center" vertical="top" wrapText="1"/>
    </xf>
    <xf numFmtId="1" fontId="47" fillId="2" borderId="29" xfId="0" applyNumberFormat="1" applyFont="1" applyFill="1" applyBorder="1" applyAlignment="1">
      <alignment horizontal="center" vertical="top" wrapText="1"/>
    </xf>
    <xf numFmtId="10" fontId="68" fillId="39" borderId="30" xfId="0" applyNumberFormat="1" applyFont="1" applyFill="1" applyBorder="1" applyAlignment="1">
      <alignment horizontal="center" vertical="top" wrapText="1"/>
    </xf>
    <xf numFmtId="10" fontId="68" fillId="39" borderId="29" xfId="0" applyNumberFormat="1" applyFont="1" applyFill="1" applyBorder="1" applyAlignment="1">
      <alignment horizontal="center" vertical="top" wrapText="1"/>
    </xf>
    <xf numFmtId="9" fontId="47" fillId="2" borderId="30" xfId="0" applyNumberFormat="1" applyFont="1" applyFill="1" applyBorder="1" applyAlignment="1">
      <alignment horizontal="center" vertical="top" wrapText="1"/>
    </xf>
    <xf numFmtId="9" fontId="47" fillId="2" borderId="29" xfId="0" applyNumberFormat="1" applyFont="1" applyFill="1" applyBorder="1" applyAlignment="1">
      <alignment horizontal="center" vertical="top" wrapText="1"/>
    </xf>
    <xf numFmtId="0" fontId="64" fillId="39" borderId="69" xfId="0" applyFont="1" applyFill="1" applyBorder="1" applyAlignment="1">
      <alignment horizontal="center" vertical="top" wrapText="1"/>
    </xf>
    <xf numFmtId="0" fontId="64" fillId="39" borderId="48" xfId="0" applyFont="1" applyFill="1" applyBorder="1" applyAlignment="1">
      <alignment horizontal="center" vertical="top" wrapText="1"/>
    </xf>
    <xf numFmtId="0" fontId="64" fillId="39" borderId="81" xfId="0" applyFont="1" applyFill="1" applyBorder="1" applyAlignment="1">
      <alignment horizontal="center" vertical="top" wrapText="1"/>
    </xf>
    <xf numFmtId="0" fontId="64" fillId="44" borderId="53" xfId="0" applyFont="1" applyFill="1" applyBorder="1" applyAlignment="1">
      <alignment horizontal="center" vertical="top" wrapText="1"/>
    </xf>
    <xf numFmtId="0" fontId="64" fillId="44" borderId="54" xfId="0" applyFont="1" applyFill="1" applyBorder="1" applyAlignment="1">
      <alignment horizontal="center" vertical="top" wrapText="1"/>
    </xf>
    <xf numFmtId="0" fontId="66" fillId="44" borderId="88" xfId="0" applyFont="1" applyFill="1" applyBorder="1" applyAlignment="1">
      <alignment horizontal="center" vertical="top" wrapText="1"/>
    </xf>
    <xf numFmtId="0" fontId="66" fillId="44" borderId="46" xfId="0" applyFont="1" applyFill="1" applyBorder="1" applyAlignment="1">
      <alignment horizontal="center" vertical="top" wrapText="1"/>
    </xf>
    <xf numFmtId="0" fontId="66" fillId="47" borderId="47" xfId="0" applyFont="1" applyFill="1" applyBorder="1" applyAlignment="1">
      <alignment horizontal="center" vertical="top" wrapText="1"/>
    </xf>
    <xf numFmtId="0" fontId="66" fillId="47" borderId="80" xfId="0" applyFont="1" applyFill="1" applyBorder="1" applyAlignment="1">
      <alignment horizontal="center" vertical="top" wrapText="1"/>
    </xf>
    <xf numFmtId="10" fontId="48" fillId="0" borderId="30" xfId="0" applyNumberFormat="1" applyFont="1" applyBorder="1" applyAlignment="1">
      <alignment horizontal="center" vertical="top" wrapText="1"/>
    </xf>
    <xf numFmtId="10" fontId="48" fillId="0" borderId="31" xfId="0" applyNumberFormat="1" applyFont="1" applyBorder="1" applyAlignment="1">
      <alignment horizontal="center" vertical="top" wrapText="1"/>
    </xf>
    <xf numFmtId="10" fontId="48" fillId="0" borderId="29" xfId="0" applyNumberFormat="1" applyFont="1" applyBorder="1" applyAlignment="1">
      <alignment horizontal="center" vertical="top" wrapText="1"/>
    </xf>
    <xf numFmtId="0" fontId="47" fillId="0" borderId="30" xfId="0" applyFont="1" applyBorder="1" applyAlignment="1">
      <alignment horizontal="justify" vertical="top" wrapText="1"/>
    </xf>
    <xf numFmtId="0" fontId="47" fillId="0" borderId="29" xfId="0" applyFont="1" applyBorder="1" applyAlignment="1">
      <alignment horizontal="justify" vertical="top" wrapText="1"/>
    </xf>
    <xf numFmtId="1" fontId="47" fillId="0" borderId="30" xfId="0" applyNumberFormat="1" applyFont="1" applyBorder="1" applyAlignment="1">
      <alignment horizontal="center" vertical="top" wrapText="1"/>
    </xf>
    <xf numFmtId="1" fontId="47" fillId="0" borderId="29" xfId="0" applyNumberFormat="1" applyFont="1" applyBorder="1" applyAlignment="1">
      <alignment horizontal="center" vertical="top" wrapText="1"/>
    </xf>
    <xf numFmtId="9" fontId="47" fillId="0" borderId="30" xfId="0" applyNumberFormat="1" applyFont="1" applyBorder="1" applyAlignment="1">
      <alignment horizontal="center" vertical="top" wrapText="1"/>
    </xf>
    <xf numFmtId="9" fontId="47" fillId="0" borderId="29" xfId="0" applyNumberFormat="1" applyFont="1" applyBorder="1" applyAlignment="1">
      <alignment horizontal="center" vertical="top" wrapText="1"/>
    </xf>
    <xf numFmtId="15" fontId="47" fillId="2" borderId="30" xfId="0" applyNumberFormat="1" applyFont="1" applyFill="1" applyBorder="1" applyAlignment="1">
      <alignment horizontal="center" vertical="top"/>
    </xf>
    <xf numFmtId="15" fontId="47" fillId="2" borderId="29" xfId="0" applyNumberFormat="1" applyFont="1" applyFill="1" applyBorder="1" applyAlignment="1">
      <alignment horizontal="center" vertical="top"/>
    </xf>
    <xf numFmtId="0" fontId="75" fillId="44" borderId="75" xfId="0" applyFont="1" applyFill="1" applyBorder="1" applyAlignment="1">
      <alignment horizontal="center" vertical="top"/>
    </xf>
    <xf numFmtId="0" fontId="75" fillId="44" borderId="76" xfId="0" applyFont="1" applyFill="1" applyBorder="1" applyAlignment="1">
      <alignment horizontal="center" vertical="top"/>
    </xf>
    <xf numFmtId="0" fontId="75" fillId="44" borderId="32" xfId="0" applyFont="1" applyFill="1" applyBorder="1" applyAlignment="1">
      <alignment horizontal="center" vertical="top"/>
    </xf>
    <xf numFmtId="0" fontId="47" fillId="0" borderId="31" xfId="0" applyFont="1" applyBorder="1" applyAlignment="1">
      <alignment horizontal="center" vertical="top" wrapText="1"/>
    </xf>
    <xf numFmtId="0" fontId="47" fillId="0" borderId="31" xfId="0" applyFont="1" applyBorder="1" applyAlignment="1">
      <alignment horizontal="justify" vertical="top" wrapText="1"/>
    </xf>
    <xf numFmtId="0" fontId="48" fillId="39" borderId="30" xfId="0" applyFont="1" applyFill="1" applyBorder="1" applyAlignment="1">
      <alignment horizontal="center" vertical="top" textRotation="89" wrapText="1"/>
    </xf>
    <xf numFmtId="0" fontId="48" fillId="39" borderId="31" xfId="0" applyFont="1" applyFill="1" applyBorder="1" applyAlignment="1">
      <alignment horizontal="center" vertical="top" textRotation="89" wrapText="1"/>
    </xf>
    <xf numFmtId="0" fontId="48" fillId="39" borderId="29" xfId="0" applyFont="1" applyFill="1" applyBorder="1" applyAlignment="1">
      <alignment horizontal="center" vertical="top" textRotation="89" wrapText="1"/>
    </xf>
    <xf numFmtId="0" fontId="47" fillId="0" borderId="1" xfId="0" applyFont="1" applyBorder="1" applyAlignment="1">
      <alignment horizontal="center" vertical="top" wrapText="1"/>
    </xf>
    <xf numFmtId="0" fontId="30" fillId="39" borderId="84" xfId="0" applyFont="1" applyFill="1" applyBorder="1" applyAlignment="1">
      <alignment horizontal="center" vertical="top" wrapText="1"/>
    </xf>
    <xf numFmtId="0" fontId="30" fillId="39" borderId="15" xfId="0" applyFont="1" applyFill="1" applyBorder="1" applyAlignment="1">
      <alignment horizontal="center" vertical="top" wrapText="1"/>
    </xf>
    <xf numFmtId="0" fontId="30" fillId="39" borderId="85" xfId="0" applyFont="1" applyFill="1" applyBorder="1" applyAlignment="1">
      <alignment horizontal="center" vertical="top" wrapText="1"/>
    </xf>
    <xf numFmtId="0" fontId="30" fillId="39" borderId="86" xfId="0" applyFont="1" applyFill="1" applyBorder="1" applyAlignment="1">
      <alignment horizontal="center" vertical="top" wrapText="1"/>
    </xf>
    <xf numFmtId="0" fontId="64" fillId="0" borderId="1" xfId="0" applyFont="1" applyBorder="1" applyAlignment="1">
      <alignment horizontal="left" vertical="top" wrapText="1"/>
    </xf>
    <xf numFmtId="0" fontId="28" fillId="26" borderId="1" xfId="0" applyFont="1" applyFill="1" applyBorder="1" applyAlignment="1">
      <alignment horizontal="center" vertical="center" wrapText="1"/>
    </xf>
    <xf numFmtId="0" fontId="28" fillId="26" borderId="1" xfId="0" applyFont="1" applyFill="1" applyBorder="1" applyAlignment="1">
      <alignment horizontal="justify" vertical="top" wrapText="1"/>
    </xf>
    <xf numFmtId="0" fontId="28" fillId="26" borderId="1" xfId="52" applyFont="1" applyFill="1" applyBorder="1" applyAlignment="1" applyProtection="1">
      <alignment horizontal="justify" vertical="top" wrapText="1"/>
      <protection locked="0"/>
    </xf>
    <xf numFmtId="0" fontId="28" fillId="26" borderId="1" xfId="55" applyFont="1" applyFill="1" applyBorder="1" applyAlignment="1">
      <alignment horizontal="justify" vertical="top" wrapText="1"/>
    </xf>
    <xf numFmtId="0" fontId="28" fillId="26" borderId="1" xfId="0" applyFont="1" applyFill="1" applyBorder="1" applyAlignment="1">
      <alignment horizontal="left" vertical="top" wrapText="1"/>
    </xf>
    <xf numFmtId="10" fontId="28" fillId="26" borderId="30" xfId="0" applyNumberFormat="1" applyFont="1" applyFill="1" applyBorder="1" applyAlignment="1">
      <alignment horizontal="center" vertical="center"/>
    </xf>
    <xf numFmtId="10" fontId="28" fillId="26" borderId="29" xfId="0" applyNumberFormat="1" applyFont="1" applyFill="1" applyBorder="1" applyAlignment="1">
      <alignment horizontal="center" vertical="center"/>
    </xf>
    <xf numFmtId="10" fontId="28" fillId="26" borderId="1" xfId="0" applyNumberFormat="1" applyFont="1" applyFill="1" applyBorder="1" applyAlignment="1">
      <alignment horizontal="center" vertical="center"/>
    </xf>
    <xf numFmtId="0" fontId="28" fillId="26" borderId="1" xfId="0" applyFont="1" applyFill="1" applyBorder="1" applyAlignment="1">
      <alignment horizontal="center" vertical="center"/>
    </xf>
    <xf numFmtId="2" fontId="28" fillId="26" borderId="30" xfId="0" applyNumberFormat="1" applyFont="1" applyFill="1" applyBorder="1" applyAlignment="1">
      <alignment horizontal="center" vertical="center" wrapText="1"/>
    </xf>
    <xf numFmtId="2" fontId="28" fillId="26" borderId="29" xfId="0" applyNumberFormat="1" applyFont="1" applyFill="1" applyBorder="1" applyAlignment="1">
      <alignment horizontal="center" vertical="center" wrapText="1"/>
    </xf>
    <xf numFmtId="168" fontId="28" fillId="26" borderId="30" xfId="0" applyNumberFormat="1" applyFont="1" applyFill="1" applyBorder="1" applyAlignment="1">
      <alignment horizontal="center" vertical="center"/>
    </xf>
    <xf numFmtId="168" fontId="28" fillId="26" borderId="29" xfId="0" applyNumberFormat="1" applyFont="1" applyFill="1" applyBorder="1" applyAlignment="1">
      <alignment horizontal="center" vertical="center"/>
    </xf>
    <xf numFmtId="1" fontId="28" fillId="26" borderId="1" xfId="0" applyNumberFormat="1" applyFont="1" applyFill="1" applyBorder="1" applyAlignment="1">
      <alignment horizontal="center"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0" fontId="28" fillId="2" borderId="13" xfId="0" applyFont="1" applyFill="1" applyBorder="1" applyAlignment="1">
      <alignment vertical="center"/>
    </xf>
    <xf numFmtId="0" fontId="28" fillId="2" borderId="0" xfId="0" applyFont="1" applyFill="1" applyAlignment="1">
      <alignment vertical="center"/>
    </xf>
    <xf numFmtId="0" fontId="31" fillId="2" borderId="3"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0" xfId="0" applyFont="1" applyFill="1" applyAlignment="1">
      <alignment horizontal="center" vertical="center"/>
    </xf>
    <xf numFmtId="0" fontId="31" fillId="2" borderId="18" xfId="0" applyFont="1" applyFill="1" applyBorder="1" applyAlignment="1">
      <alignment horizontal="center" vertical="center"/>
    </xf>
    <xf numFmtId="0" fontId="28" fillId="2" borderId="0" xfId="0" applyFont="1" applyFill="1" applyAlignment="1">
      <alignment horizontal="center" vertical="center"/>
    </xf>
    <xf numFmtId="0" fontId="28" fillId="2" borderId="18" xfId="0" applyFont="1" applyFill="1" applyBorder="1" applyAlignment="1">
      <alignment horizontal="center" vertical="center"/>
    </xf>
    <xf numFmtId="164" fontId="31" fillId="26" borderId="1" xfId="0" applyNumberFormat="1" applyFont="1" applyFill="1" applyBorder="1" applyAlignment="1">
      <alignment horizontal="left" vertical="center"/>
    </xf>
    <xf numFmtId="164" fontId="31" fillId="0" borderId="1" xfId="0" applyNumberFormat="1" applyFont="1" applyBorder="1" applyAlignment="1">
      <alignment horizontal="left" vertical="center"/>
    </xf>
    <xf numFmtId="2" fontId="28" fillId="26" borderId="1" xfId="0" applyNumberFormat="1" applyFont="1" applyFill="1" applyBorder="1" applyAlignment="1">
      <alignment horizontal="justify" vertical="top" wrapText="1"/>
    </xf>
    <xf numFmtId="0" fontId="28" fillId="26" borderId="1" xfId="52" applyFont="1" applyFill="1" applyBorder="1" applyAlignment="1">
      <alignment horizontal="center" vertical="center" wrapText="1"/>
    </xf>
    <xf numFmtId="0" fontId="51" fillId="37" borderId="78" xfId="0" applyFont="1" applyFill="1" applyBorder="1" applyAlignment="1">
      <alignment horizontal="center" vertical="center" wrapText="1"/>
    </xf>
    <xf numFmtId="0" fontId="51" fillId="37" borderId="49" xfId="0" applyFont="1" applyFill="1" applyBorder="1" applyAlignment="1">
      <alignment horizontal="center" vertical="center" wrapText="1"/>
    </xf>
    <xf numFmtId="0" fontId="51" fillId="37" borderId="79" xfId="0" applyFont="1" applyFill="1" applyBorder="1" applyAlignment="1">
      <alignment horizontal="center" vertical="center" wrapText="1"/>
    </xf>
    <xf numFmtId="0" fontId="51" fillId="37" borderId="27" xfId="0" applyFont="1" applyFill="1" applyBorder="1" applyAlignment="1">
      <alignment horizontal="center" vertical="center" wrapText="1"/>
    </xf>
    <xf numFmtId="0" fontId="50" fillId="34" borderId="27" xfId="0" applyFont="1" applyFill="1" applyBorder="1" applyAlignment="1">
      <alignment horizontal="center" vertical="center"/>
    </xf>
    <xf numFmtId="0" fontId="50" fillId="34" borderId="49" xfId="0" applyFont="1" applyFill="1" applyBorder="1" applyAlignment="1">
      <alignment horizontal="center" vertical="center"/>
    </xf>
    <xf numFmtId="0" fontId="50" fillId="34" borderId="28" xfId="0" applyFont="1" applyFill="1" applyBorder="1" applyAlignment="1">
      <alignment horizontal="center" vertical="center"/>
    </xf>
    <xf numFmtId="0" fontId="51" fillId="41" borderId="1" xfId="0" applyFont="1" applyFill="1" applyBorder="1" applyAlignment="1">
      <alignment horizontal="center" vertical="center" wrapText="1"/>
    </xf>
    <xf numFmtId="164" fontId="61" fillId="26" borderId="56" xfId="0" applyNumberFormat="1" applyFont="1" applyFill="1" applyBorder="1" applyAlignment="1">
      <alignment horizontal="left" vertical="center"/>
    </xf>
    <xf numFmtId="164" fontId="61" fillId="26" borderId="70" xfId="0" applyNumberFormat="1" applyFont="1" applyFill="1" applyBorder="1" applyAlignment="1">
      <alignment horizontal="left" vertical="center"/>
    </xf>
    <xf numFmtId="168" fontId="61" fillId="26" borderId="70" xfId="0" applyNumberFormat="1" applyFont="1" applyFill="1" applyBorder="1" applyAlignment="1">
      <alignment horizontal="center" vertical="center"/>
    </xf>
    <xf numFmtId="168" fontId="61" fillId="26" borderId="57" xfId="0" applyNumberFormat="1" applyFont="1" applyFill="1" applyBorder="1" applyAlignment="1">
      <alignment horizontal="center" vertical="center"/>
    </xf>
    <xf numFmtId="0" fontId="51" fillId="37" borderId="63" xfId="0" applyFont="1" applyFill="1" applyBorder="1" applyAlignment="1">
      <alignment horizontal="center" vertical="center" wrapText="1"/>
    </xf>
    <xf numFmtId="0" fontId="51" fillId="37" borderId="47" xfId="0" applyFont="1" applyFill="1" applyBorder="1" applyAlignment="1">
      <alignment horizontal="center" vertical="center" wrapText="1"/>
    </xf>
    <xf numFmtId="0" fontId="51" fillId="37" borderId="29" xfId="0" applyFont="1" applyFill="1" applyBorder="1" applyAlignment="1">
      <alignment horizontal="center" vertical="center" wrapText="1"/>
    </xf>
    <xf numFmtId="0" fontId="51" fillId="37" borderId="1" xfId="0" applyFont="1" applyFill="1" applyBorder="1" applyAlignment="1">
      <alignment horizontal="center" vertical="center" wrapText="1"/>
    </xf>
    <xf numFmtId="0" fontId="51" fillId="37" borderId="28" xfId="0" applyFont="1" applyFill="1" applyBorder="1" applyAlignment="1">
      <alignment horizontal="center" vertical="center" wrapText="1"/>
    </xf>
    <xf numFmtId="0" fontId="51" fillId="39" borderId="1" xfId="0" applyFont="1" applyFill="1" applyBorder="1" applyAlignment="1">
      <alignment horizontal="center" vertical="center" wrapText="1"/>
    </xf>
    <xf numFmtId="0" fontId="51" fillId="43" borderId="1" xfId="0" applyFont="1" applyFill="1" applyBorder="1" applyAlignment="1">
      <alignment horizontal="center" vertical="center" wrapText="1"/>
    </xf>
    <xf numFmtId="0" fontId="60" fillId="0" borderId="56" xfId="0" applyFont="1" applyBorder="1" applyAlignment="1">
      <alignment horizontal="left" vertical="center" wrapText="1"/>
    </xf>
    <xf numFmtId="0" fontId="60" fillId="0" borderId="70" xfId="0" applyFont="1" applyBorder="1" applyAlignment="1">
      <alignment horizontal="left" vertical="center" wrapText="1"/>
    </xf>
    <xf numFmtId="164" fontId="61" fillId="26" borderId="1" xfId="0" applyNumberFormat="1" applyFont="1" applyFill="1" applyBorder="1" applyAlignment="1">
      <alignment horizontal="left" vertical="center"/>
    </xf>
    <xf numFmtId="168" fontId="61" fillId="26" borderId="82" xfId="0" applyNumberFormat="1" applyFont="1" applyFill="1" applyBorder="1" applyAlignment="1">
      <alignment horizontal="center" vertical="center"/>
    </xf>
    <xf numFmtId="168" fontId="61" fillId="26" borderId="19" xfId="0" applyNumberFormat="1" applyFont="1" applyFill="1" applyBorder="1" applyAlignment="1">
      <alignment horizontal="center" vertical="center"/>
    </xf>
    <xf numFmtId="168" fontId="61" fillId="26" borderId="25" xfId="0" applyNumberFormat="1" applyFont="1" applyFill="1" applyBorder="1" applyAlignment="1">
      <alignment horizontal="center" vertical="center"/>
    </xf>
    <xf numFmtId="0" fontId="36" fillId="43" borderId="1" xfId="0" applyFont="1" applyFill="1" applyBorder="1" applyAlignment="1">
      <alignment horizontal="center" vertical="center" wrapText="1"/>
    </xf>
    <xf numFmtId="0" fontId="60" fillId="0" borderId="72" xfId="0" applyFont="1" applyBorder="1" applyAlignment="1">
      <alignment horizontal="left" vertical="center" wrapText="1"/>
    </xf>
    <xf numFmtId="0" fontId="60" fillId="0" borderId="73" xfId="0" applyFont="1" applyBorder="1" applyAlignment="1">
      <alignment horizontal="left" vertical="center" wrapText="1"/>
    </xf>
    <xf numFmtId="0" fontId="86" fillId="0" borderId="1" xfId="0" applyFont="1" applyBorder="1" applyAlignment="1">
      <alignment horizontal="left" vertical="center"/>
    </xf>
  </cellXfs>
  <cellStyles count="111">
    <cellStyle name="20% - Énfasis1 2" xfId="3" xr:uid="{00000000-0005-0000-0000-000000000000}"/>
    <cellStyle name="20% - Énfasis1 2 2" xfId="4" xr:uid="{00000000-0005-0000-0000-000001000000}"/>
    <cellStyle name="20% - Énfasis2 2" xfId="5" xr:uid="{00000000-0005-0000-0000-000002000000}"/>
    <cellStyle name="20% - Énfasis2 2 2" xfId="6" xr:uid="{00000000-0005-0000-0000-000003000000}"/>
    <cellStyle name="20% - Énfasis3 2" xfId="7" xr:uid="{00000000-0005-0000-0000-000004000000}"/>
    <cellStyle name="20% - Énfasis3 2 2" xfId="8" xr:uid="{00000000-0005-0000-0000-000005000000}"/>
    <cellStyle name="20% - Énfasis4 2" xfId="9" xr:uid="{00000000-0005-0000-0000-000006000000}"/>
    <cellStyle name="20% - Énfasis4 2 2" xfId="10" xr:uid="{00000000-0005-0000-0000-000007000000}"/>
    <cellStyle name="20% - Énfasis5 2" xfId="11" xr:uid="{00000000-0005-0000-0000-000008000000}"/>
    <cellStyle name="20% - Énfasis5 2 2" xfId="12" xr:uid="{00000000-0005-0000-0000-000009000000}"/>
    <cellStyle name="20% - Énfasis6 2" xfId="13" xr:uid="{00000000-0005-0000-0000-00000A000000}"/>
    <cellStyle name="20% - Énfasis6 2 2" xfId="14" xr:uid="{00000000-0005-0000-0000-00000B000000}"/>
    <cellStyle name="40% - Énfasis1 2" xfId="15" xr:uid="{00000000-0005-0000-0000-00000C000000}"/>
    <cellStyle name="40% - Énfasis1 2 2" xfId="16" xr:uid="{00000000-0005-0000-0000-00000D000000}"/>
    <cellStyle name="40% - Énfasis2 2" xfId="17" xr:uid="{00000000-0005-0000-0000-00000E000000}"/>
    <cellStyle name="40% - Énfasis2 2 2" xfId="18" xr:uid="{00000000-0005-0000-0000-00000F000000}"/>
    <cellStyle name="40% - Énfasis3 2" xfId="19" xr:uid="{00000000-0005-0000-0000-000010000000}"/>
    <cellStyle name="40% - Énfasis3 2 2" xfId="20" xr:uid="{00000000-0005-0000-0000-000011000000}"/>
    <cellStyle name="40% - Énfasis4 2" xfId="21" xr:uid="{00000000-0005-0000-0000-000012000000}"/>
    <cellStyle name="40% - Énfasis4 2 2" xfId="22" xr:uid="{00000000-0005-0000-0000-000013000000}"/>
    <cellStyle name="40% - Énfasis5 2" xfId="23" xr:uid="{00000000-0005-0000-0000-000014000000}"/>
    <cellStyle name="40% - Énfasis5 2 2" xfId="24" xr:uid="{00000000-0005-0000-0000-000015000000}"/>
    <cellStyle name="40% - Énfasis6 2" xfId="25" xr:uid="{00000000-0005-0000-0000-000016000000}"/>
    <cellStyle name="40% - Énfasis6 2 2" xfId="26" xr:uid="{00000000-0005-0000-0000-000017000000}"/>
    <cellStyle name="60% - Énfasis1 2" xfId="27" xr:uid="{00000000-0005-0000-0000-000018000000}"/>
    <cellStyle name="60% - Énfasis2 2" xfId="28" xr:uid="{00000000-0005-0000-0000-000019000000}"/>
    <cellStyle name="60% - Énfasis3 2" xfId="29" xr:uid="{00000000-0005-0000-0000-00001A000000}"/>
    <cellStyle name="60% - Énfasis4 2" xfId="30" xr:uid="{00000000-0005-0000-0000-00001B000000}"/>
    <cellStyle name="60% - Énfasis5 2" xfId="31" xr:uid="{00000000-0005-0000-0000-00001C000000}"/>
    <cellStyle name="60% - Énfasis6 2" xfId="32" xr:uid="{00000000-0005-0000-0000-00001D000000}"/>
    <cellStyle name="Buena 2" xfId="33" xr:uid="{00000000-0005-0000-0000-00001E000000}"/>
    <cellStyle name="Cálculo 2" xfId="34" xr:uid="{00000000-0005-0000-0000-00001F000000}"/>
    <cellStyle name="Celda de comprobación 2" xfId="35" xr:uid="{00000000-0005-0000-0000-000020000000}"/>
    <cellStyle name="Celda vinculada 2" xfId="36" xr:uid="{00000000-0005-0000-0000-000021000000}"/>
    <cellStyle name="Currency [0] 2" xfId="100" xr:uid="{00000000-0005-0000-0000-000022000000}"/>
    <cellStyle name="Currency [0] 2 2" xfId="108" xr:uid="{A335E62D-AA11-4538-AC06-BF40BF6FE244}"/>
    <cellStyle name="Encabezado 4 2" xfId="37" xr:uid="{00000000-0005-0000-0000-000023000000}"/>
    <cellStyle name="Énfasis1 2" xfId="38" xr:uid="{00000000-0005-0000-0000-000024000000}"/>
    <cellStyle name="Énfasis2 2" xfId="39" xr:uid="{00000000-0005-0000-0000-000025000000}"/>
    <cellStyle name="Énfasis3 2" xfId="40" xr:uid="{00000000-0005-0000-0000-000026000000}"/>
    <cellStyle name="Énfasis4 2" xfId="41" xr:uid="{00000000-0005-0000-0000-000027000000}"/>
    <cellStyle name="Énfasis5 2" xfId="42" xr:uid="{00000000-0005-0000-0000-000028000000}"/>
    <cellStyle name="Énfasis6 2" xfId="43" xr:uid="{00000000-0005-0000-0000-000029000000}"/>
    <cellStyle name="Entrada 2" xfId="44" xr:uid="{00000000-0005-0000-0000-00002A000000}"/>
    <cellStyle name="Hipervínculo" xfId="110" builtinId="8"/>
    <cellStyle name="Incorrecto 2" xfId="45" xr:uid="{00000000-0005-0000-0000-00002B000000}"/>
    <cellStyle name="Millares [0] 2" xfId="94" xr:uid="{00000000-0005-0000-0000-00002E000000}"/>
    <cellStyle name="Millares [0] 2 2" xfId="104" xr:uid="{647DC34A-830D-478B-BF39-8D1962828B43}"/>
    <cellStyle name="Millares [0] 3" xfId="101" xr:uid="{00000000-0005-0000-0000-00002F000000}"/>
    <cellStyle name="Millares [0] 3 2" xfId="109" xr:uid="{0FBF4D15-C2F1-4EE9-BC6F-E58F339E6C40}"/>
    <cellStyle name="Millares 2" xfId="46" xr:uid="{00000000-0005-0000-0000-000030000000}"/>
    <cellStyle name="Millares 2 2" xfId="84" xr:uid="{00000000-0005-0000-0000-000031000000}"/>
    <cellStyle name="Millares 3" xfId="93" xr:uid="{00000000-0005-0000-0000-000032000000}"/>
    <cellStyle name="Millares 3 2" xfId="103" xr:uid="{1277896E-B4DB-4DA4-B682-8DD16250AC34}"/>
    <cellStyle name="Millares 4" xfId="96" xr:uid="{00000000-0005-0000-0000-000033000000}"/>
    <cellStyle name="Millares 4 2" xfId="106" xr:uid="{C4179548-5D21-4858-9385-C1A0C5A1DAE9}"/>
    <cellStyle name="Millares 5" xfId="97" xr:uid="{00000000-0005-0000-0000-000034000000}"/>
    <cellStyle name="Millares 5 2" xfId="107" xr:uid="{81353777-2F75-410C-814B-BC4D4DF2CDFE}"/>
    <cellStyle name="Moneda 2" xfId="90" xr:uid="{00000000-0005-0000-0000-000035000000}"/>
    <cellStyle name="Moneda 3" xfId="95" xr:uid="{00000000-0005-0000-0000-000036000000}"/>
    <cellStyle name="Moneda 3 2" xfId="105" xr:uid="{86E89163-5C5A-435F-B976-543ECE7FCA0E}"/>
    <cellStyle name="Neutral 2" xfId="47" xr:uid="{00000000-0005-0000-0000-000037000000}"/>
    <cellStyle name="Normal" xfId="0" builtinId="0"/>
    <cellStyle name="Normal 10" xfId="80" xr:uid="{00000000-0005-0000-0000-000039000000}"/>
    <cellStyle name="Normal 14" xfId="78" xr:uid="{00000000-0005-0000-0000-00003A000000}"/>
    <cellStyle name="Normal 2" xfId="48" xr:uid="{00000000-0005-0000-0000-00003B000000}"/>
    <cellStyle name="Normal 2 2" xfId="49" xr:uid="{00000000-0005-0000-0000-00003C000000}"/>
    <cellStyle name="Normal 2 2 2" xfId="82" xr:uid="{00000000-0005-0000-0000-00003D000000}"/>
    <cellStyle name="Normal 2 2 2 2 2" xfId="2" xr:uid="{00000000-0005-0000-0000-00003E000000}"/>
    <cellStyle name="Normal 2 3" xfId="50" xr:uid="{00000000-0005-0000-0000-00003F000000}"/>
    <cellStyle name="Normal 2 4" xfId="71" xr:uid="{00000000-0005-0000-0000-000040000000}"/>
    <cellStyle name="Normal 3" xfId="51" xr:uid="{00000000-0005-0000-0000-000041000000}"/>
    <cellStyle name="Normal 3 2" xfId="87" xr:uid="{00000000-0005-0000-0000-000042000000}"/>
    <cellStyle name="Normal 3 2 2" xfId="88" xr:uid="{00000000-0005-0000-0000-000043000000}"/>
    <cellStyle name="Normal 3 3" xfId="81" xr:uid="{00000000-0005-0000-0000-000044000000}"/>
    <cellStyle name="Normal 3 4" xfId="76" xr:uid="{00000000-0005-0000-0000-000045000000}"/>
    <cellStyle name="Normal 3 4 2" xfId="92" xr:uid="{00000000-0005-0000-0000-000046000000}"/>
    <cellStyle name="Normal 3 5" xfId="89" xr:uid="{00000000-0005-0000-0000-000047000000}"/>
    <cellStyle name="Normal 4" xfId="52" xr:uid="{00000000-0005-0000-0000-000048000000}"/>
    <cellStyle name="Normal 4 2" xfId="79" xr:uid="{00000000-0005-0000-0000-000049000000}"/>
    <cellStyle name="Normal 4 2 2" xfId="98" xr:uid="{00000000-0005-0000-0000-00004A000000}"/>
    <cellStyle name="Normal 4 3" xfId="83" xr:uid="{00000000-0005-0000-0000-00004B000000}"/>
    <cellStyle name="Normal 4 3 2" xfId="102" xr:uid="{00000000-0005-0000-0000-00004C000000}"/>
    <cellStyle name="Normal 5" xfId="53" xr:uid="{00000000-0005-0000-0000-00004D000000}"/>
    <cellStyle name="Normal 5 2" xfId="85" xr:uid="{00000000-0005-0000-0000-00004E000000}"/>
    <cellStyle name="Normal 6" xfId="54" xr:uid="{00000000-0005-0000-0000-00004F000000}"/>
    <cellStyle name="Normal 6 2" xfId="75" xr:uid="{00000000-0005-0000-0000-000050000000}"/>
    <cellStyle name="Normal 6 2 2" xfId="91" xr:uid="{00000000-0005-0000-0000-000051000000}"/>
    <cellStyle name="Normal 7" xfId="55" xr:uid="{00000000-0005-0000-0000-000052000000}"/>
    <cellStyle name="Normal 8" xfId="56" xr:uid="{00000000-0005-0000-0000-000053000000}"/>
    <cellStyle name="Normal 9" xfId="57" xr:uid="{00000000-0005-0000-0000-000054000000}"/>
    <cellStyle name="Normal_Hoja1" xfId="77" xr:uid="{00000000-0005-0000-0000-000055000000}"/>
    <cellStyle name="Normal_SegCúcuta Impuestos 2" xfId="1" xr:uid="{00000000-0005-0000-0000-000056000000}"/>
    <cellStyle name="Notas 2" xfId="58" xr:uid="{00000000-0005-0000-0000-000057000000}"/>
    <cellStyle name="Notas 2 2" xfId="59" xr:uid="{00000000-0005-0000-0000-000058000000}"/>
    <cellStyle name="Porcentaje" xfId="72" builtinId="5"/>
    <cellStyle name="Porcentaje 2" xfId="60" xr:uid="{00000000-0005-0000-0000-00005A000000}"/>
    <cellStyle name="Porcentaje 2 2" xfId="86" xr:uid="{00000000-0005-0000-0000-00005B000000}"/>
    <cellStyle name="Porcentaje 3" xfId="61" xr:uid="{00000000-0005-0000-0000-00005C000000}"/>
    <cellStyle name="Porcentual 2" xfId="62" xr:uid="{00000000-0005-0000-0000-00005D000000}"/>
    <cellStyle name="Salida 2" xfId="63" xr:uid="{00000000-0005-0000-0000-00005E000000}"/>
    <cellStyle name="Text" xfId="73" xr:uid="{00000000-0005-0000-0000-00005F000000}"/>
    <cellStyle name="Text 2" xfId="74" xr:uid="{00000000-0005-0000-0000-000060000000}"/>
    <cellStyle name="Text 2 2" xfId="99" xr:uid="{00000000-0005-0000-0000-000061000000}"/>
    <cellStyle name="Texto de advertencia 2" xfId="64" xr:uid="{00000000-0005-0000-0000-000062000000}"/>
    <cellStyle name="Texto explicativo 2" xfId="65" xr:uid="{00000000-0005-0000-0000-000063000000}"/>
    <cellStyle name="Título 1 2" xfId="66" xr:uid="{00000000-0005-0000-0000-000064000000}"/>
    <cellStyle name="Título 2 2" xfId="67" xr:uid="{00000000-0005-0000-0000-000065000000}"/>
    <cellStyle name="Título 3 2" xfId="68" xr:uid="{00000000-0005-0000-0000-000066000000}"/>
    <cellStyle name="Título 4" xfId="69" xr:uid="{00000000-0005-0000-0000-000067000000}"/>
    <cellStyle name="Total 2" xfId="70" xr:uid="{00000000-0005-0000-0000-000068000000}"/>
  </cellStyles>
  <dxfs count="381">
    <dxf>
      <font>
        <b/>
        <i val="0"/>
      </font>
    </dxf>
    <dxf>
      <font>
        <b/>
        <i val="0"/>
        <color theme="4" tint="-0.24994659260841701"/>
      </font>
    </dxf>
    <dxf>
      <font>
        <b/>
        <i val="0"/>
        <color rgb="FFFF0000"/>
      </font>
    </dxf>
    <dxf>
      <font>
        <b/>
        <i val="0"/>
        <color rgb="FF7030A0"/>
      </font>
    </dxf>
    <dxf>
      <font>
        <b/>
        <i val="0"/>
        <color rgb="FF7030A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color rgb="FF660066"/>
      </font>
    </dxf>
    <dxf>
      <font>
        <b/>
        <i val="0"/>
        <color rgb="FF660066"/>
      </font>
    </dxf>
    <dxf>
      <font>
        <b/>
        <i val="0"/>
        <color theme="1"/>
      </font>
    </dxf>
    <dxf>
      <font>
        <b/>
        <i val="0"/>
        <color theme="4" tint="-0.24994659260841701"/>
      </font>
    </dxf>
    <dxf>
      <font>
        <b/>
        <i val="0"/>
        <color rgb="FFFF0000"/>
      </font>
    </dxf>
    <dxf>
      <font>
        <b/>
        <i val="0"/>
        <color rgb="FF660066"/>
      </font>
    </dxf>
    <dxf>
      <font>
        <b/>
        <i val="0"/>
        <color rgb="FF660066"/>
      </font>
    </dxf>
    <dxf>
      <font>
        <b/>
        <i val="0"/>
        <color theme="1"/>
      </font>
    </dxf>
    <dxf>
      <font>
        <b/>
        <i val="0"/>
        <color theme="4" tint="-0.24994659260841701"/>
      </font>
    </dxf>
    <dxf>
      <font>
        <b/>
        <i val="0"/>
        <color rgb="FFFF0000"/>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dxf>
    <dxf>
      <alignment vertical="center"/>
    </dxf>
    <dxf>
      <alignment vertical="center"/>
    </dxf>
    <dxf>
      <alignment vertical="center"/>
    </dxf>
    <dxf>
      <alignment vertical="center"/>
    </dxf>
    <dxf>
      <alignment vertical="center"/>
    </dxf>
    <dxf>
      <border>
        <top style="medium">
          <color indexed="64"/>
        </top>
      </border>
    </dxf>
    <dxf>
      <border>
        <top style="medium">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top style="medium">
          <color indexed="64"/>
        </top>
      </border>
    </dxf>
    <dxf>
      <border>
        <top style="medium">
          <color indexed="64"/>
        </top>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bottom style="medium">
          <color indexed="64"/>
        </bottom>
      </border>
    </dxf>
    <dxf>
      <border>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8"/>
      </font>
    </dxf>
    <dxf>
      <font>
        <b/>
      </font>
    </dxf>
    <dxf>
      <border>
        <top style="medium">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dxf>
    <dxf>
      <alignment vertical="center"/>
    </dxf>
    <dxf>
      <alignment vertical="center"/>
    </dxf>
    <dxf>
      <alignment vertical="center"/>
    </dxf>
    <dxf>
      <alignment vertical="center"/>
    </dxf>
    <dxf>
      <alignment vertical="center"/>
    </dxf>
    <dxf>
      <alignment horizontal="cent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font>
        <color rgb="FFFF0000"/>
      </font>
    </dxf>
    <dxf>
      <font>
        <color rgb="FFFF0000"/>
      </font>
    </dxf>
    <dxf>
      <font>
        <color auto="1"/>
      </font>
    </dxf>
    <dxf>
      <font>
        <color auto="1"/>
      </font>
    </dxf>
    <dxf>
      <font>
        <color auto="1"/>
      </font>
    </dxf>
    <dxf>
      <font>
        <color auto="1"/>
      </font>
    </dxf>
    <dxf>
      <font>
        <color auto="1"/>
      </font>
    </dxf>
    <dxf>
      <font>
        <color auto="1"/>
      </font>
    </dxf>
    <dxf>
      <font>
        <color rgb="FFFF0000"/>
      </font>
    </dxf>
    <dxf>
      <font>
        <color rgb="FFFF0000"/>
      </font>
    </dxf>
    <dxf>
      <font>
        <color auto="1"/>
      </font>
    </dxf>
    <dxf>
      <font>
        <color auto="1"/>
      </font>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FFFFE5"/>
      <color rgb="FFF3FFFF"/>
      <color rgb="FFFFFFFF"/>
      <color rgb="FFEFFFEF"/>
      <color rgb="FFCCFFFF"/>
      <color rgb="FFFFCCFF"/>
      <color rgb="FFCC0000"/>
      <color rgb="FF66FFCC"/>
      <color rgb="FFFFE5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[Propuesta PM 09-08-24 DGI para incorporar PMI.xlsx]RESUMEN TOTAL PMI!TablaDinámica1</c:name>
    <c:fmtId val="2"/>
  </c:pivotSource>
  <c:chart>
    <c:title>
      <c:tx>
        <c:rich>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r>
              <a:rPr lang="es-CO"/>
              <a:t>% HALLAZGOS POR ENTE DE CONTROL </a:t>
            </a:r>
          </a:p>
        </c:rich>
      </c:tx>
      <c:layout>
        <c:manualLayout>
          <c:xMode val="edge"/>
          <c:yMode val="edge"/>
          <c:x val="0.20402925314821618"/>
          <c:y val="0.14301691793125462"/>
        </c:manualLayout>
      </c:layout>
      <c:overlay val="0"/>
      <c:spPr>
        <a:noFill/>
        <a:ln>
          <a:noFill/>
        </a:ln>
        <a:effectLst/>
      </c:spPr>
      <c:txPr>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5">
              <a:lumMod val="40000"/>
              <a:lumOff val="60000"/>
            </a:schemeClr>
          </a:solidFill>
          <a:ln w="25400">
            <a:solidFill>
              <a:schemeClr val="lt1"/>
            </a:solidFill>
          </a:ln>
          <a:effectLst/>
          <a:sp3d contourW="25400">
            <a:contourClr>
              <a:schemeClr val="lt1"/>
            </a:contourClr>
          </a:sp3d>
        </c:spPr>
        <c:dLbl>
          <c:idx val="0"/>
          <c:layout>
            <c:manualLayout>
              <c:x val="0.14385066513963654"/>
              <c:y val="-0.22822259893588287"/>
            </c:manualLayout>
          </c:layout>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4">
              <a:lumMod val="40000"/>
              <a:lumOff val="60000"/>
            </a:schemeClr>
          </a:solidFill>
          <a:ln w="25400">
            <a:solidFill>
              <a:schemeClr val="lt1"/>
            </a:solidFill>
          </a:ln>
          <a:effectLst/>
          <a:sp3d contourW="25400">
            <a:contourClr>
              <a:schemeClr val="lt1"/>
            </a:contourClr>
          </a:sp3d>
        </c:spPr>
        <c:dLbl>
          <c:idx val="0"/>
          <c:layout>
            <c:manualLayout>
              <c:x val="6.9808822500499079E-2"/>
              <c:y val="7.5027912492230481E-2"/>
            </c:manualLayout>
          </c:layout>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6">
              <a:lumMod val="40000"/>
              <a:lumOff val="60000"/>
            </a:schemeClr>
          </a:solidFill>
          <a:ln w="25400">
            <a:solidFill>
              <a:schemeClr val="lt1"/>
            </a:solidFill>
          </a:ln>
          <a:effectLst/>
          <a:sp3d contourW="25400">
            <a:contourClr>
              <a:schemeClr val="lt1"/>
            </a:contourClr>
          </a:sp3d>
        </c:spPr>
        <c:dLbl>
          <c:idx val="0"/>
          <c:layout>
            <c:manualLayout>
              <c:x val="-2.1858087409467656E-2"/>
              <c:y val="8.1643618498941029E-2"/>
            </c:manualLayout>
          </c:layout>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lumMod val="60000"/>
              <a:lumOff val="40000"/>
            </a:schemeClr>
          </a:solidFill>
          <a:ln w="25400">
            <a:solidFill>
              <a:schemeClr val="lt1"/>
            </a:solidFill>
          </a:ln>
          <a:effectLst/>
          <a:sp3d contourW="25400">
            <a:contourClr>
              <a:schemeClr val="lt1"/>
            </a:contourClr>
          </a:sp3d>
        </c:spPr>
        <c:dLbl>
          <c:idx val="0"/>
          <c:layout>
            <c:manualLayout>
              <c:x val="-0.13724583947614341"/>
              <c:y val="4.7677521765484995E-2"/>
            </c:manualLayout>
          </c:layout>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'RESUMEN TOTAL PMI'!$D$5</c:f>
              <c:strCache>
                <c:ptCount val="1"/>
                <c:pt idx="0">
                  <c:v>Total</c:v>
                </c:pt>
              </c:strCache>
            </c:strRef>
          </c:tx>
          <c:dPt>
            <c:idx val="0"/>
            <c:bubble3D val="0"/>
            <c:spPr>
              <a:solidFill>
                <a:schemeClr val="accent6">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E9BF-4329-934F-B0E6D5E4E4D1}"/>
              </c:ext>
            </c:extLst>
          </c:dPt>
          <c:dPt>
            <c:idx val="1"/>
            <c:bubble3D val="0"/>
            <c:spPr>
              <a:solidFill>
                <a:schemeClr val="accent2">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E9BF-4329-934F-B0E6D5E4E4D1}"/>
              </c:ext>
            </c:extLst>
          </c:dPt>
          <c:dPt>
            <c:idx val="2"/>
            <c:bubble3D val="0"/>
            <c:spPr>
              <a:solidFill>
                <a:schemeClr val="accent5">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E9BF-4329-934F-B0E6D5E4E4D1}"/>
              </c:ext>
            </c:extLst>
          </c:dPt>
          <c:dPt>
            <c:idx val="3"/>
            <c:bubble3D val="0"/>
            <c:spPr>
              <a:solidFill>
                <a:schemeClr val="accent4">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E9BF-4329-934F-B0E6D5E4E4D1}"/>
              </c:ext>
            </c:extLst>
          </c:dPt>
          <c:dLbls>
            <c:dLbl>
              <c:idx val="0"/>
              <c:layout>
                <c:manualLayout>
                  <c:x val="-2.1858087409467656E-2"/>
                  <c:y val="8.164361849894102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9BF-4329-934F-B0E6D5E4E4D1}"/>
                </c:ext>
              </c:extLst>
            </c:dLbl>
            <c:dLbl>
              <c:idx val="1"/>
              <c:layout>
                <c:manualLayout>
                  <c:x val="-0.13724583947614341"/>
                  <c:y val="4.767752176548499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9BF-4329-934F-B0E6D5E4E4D1}"/>
                </c:ext>
              </c:extLst>
            </c:dLbl>
            <c:dLbl>
              <c:idx val="2"/>
              <c:layout>
                <c:manualLayout>
                  <c:x val="0.14385066513963654"/>
                  <c:y val="-0.2282225989358828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9BF-4329-934F-B0E6D5E4E4D1}"/>
                </c:ext>
              </c:extLst>
            </c:dLbl>
            <c:dLbl>
              <c:idx val="3"/>
              <c:layout>
                <c:manualLayout>
                  <c:x val="6.9808822500499079E-2"/>
                  <c:y val="7.502791249223048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9BF-4329-934F-B0E6D5E4E4D1}"/>
                </c:ext>
              </c:extLst>
            </c:dLbl>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TOTAL PMI'!$C$6:$C$10</c:f>
              <c:strCache>
                <c:ptCount val="4"/>
                <c:pt idx="0">
                  <c:v>AGN</c:v>
                </c:pt>
                <c:pt idx="1">
                  <c:v>CGR</c:v>
                </c:pt>
                <c:pt idx="2">
                  <c:v>ITRC</c:v>
                </c:pt>
                <c:pt idx="3">
                  <c:v>OCI</c:v>
                </c:pt>
              </c:strCache>
            </c:strRef>
          </c:cat>
          <c:val>
            <c:numRef>
              <c:f>'RESUMEN TOTAL PMI'!$D$6:$D$10</c:f>
              <c:numCache>
                <c:formatCode>General</c:formatCode>
                <c:ptCount val="4"/>
                <c:pt idx="0">
                  <c:v>8</c:v>
                </c:pt>
                <c:pt idx="1">
                  <c:v>84</c:v>
                </c:pt>
                <c:pt idx="2">
                  <c:v>139</c:v>
                </c:pt>
                <c:pt idx="3">
                  <c:v>29</c:v>
                </c:pt>
              </c:numCache>
            </c:numRef>
          </c:val>
          <c:extLst>
            <c:ext xmlns:c16="http://schemas.microsoft.com/office/drawing/2014/chart" uri="{C3380CC4-5D6E-409C-BE32-E72D297353CC}">
              <c16:uniqueId val="{00000000-E9BF-4329-934F-B0E6D5E4E4D1}"/>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b="1"/>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[Propuesta PM 09-08-24 DGI para incorporar PMI.xlsx]RESUMEN TOTAL PMI!TablaDinámica2</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HALLAZGOS POR DIRECCIÓN DE GESTIÓN</a:t>
            </a:r>
          </a:p>
        </c:rich>
      </c:tx>
      <c:layout>
        <c:manualLayout>
          <c:xMode val="edge"/>
          <c:yMode val="edge"/>
          <c:x val="0.26115970570037089"/>
          <c:y val="0.12138426539031938"/>
        </c:manualLayout>
      </c:layout>
      <c:overlay val="0"/>
      <c:spPr>
        <a:noFill/>
        <a:ln>
          <a:noFill/>
        </a:ln>
        <a:effectLst/>
      </c:sp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lumMod val="40000"/>
              <a:lumOff val="60000"/>
            </a:schemeClr>
          </a:solidFill>
          <a:ln>
            <a:noFill/>
          </a:ln>
          <a:effectLst/>
          <a:sp3d/>
        </c:spPr>
        <c:dLbl>
          <c:idx val="0"/>
          <c:layout>
            <c:manualLayout>
              <c:x val="6.1196104362005316E-3"/>
              <c:y val="-1.7468240812569903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40000"/>
              <a:lumOff val="60000"/>
            </a:schemeClr>
          </a:solidFill>
          <a:ln>
            <a:noFill/>
          </a:ln>
          <a:effectLst/>
          <a:sp3d/>
        </c:spPr>
        <c:dLbl>
          <c:idx val="0"/>
          <c:layout>
            <c:manualLayout>
              <c:x val="0"/>
              <c:y val="-1.9963703785794176E-2"/>
            </c:manualLayout>
          </c:layout>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
        <c:spPr>
          <a:solidFill>
            <a:schemeClr val="bg1">
              <a:lumMod val="75000"/>
            </a:schemeClr>
          </a:solidFill>
          <a:ln>
            <a:noFill/>
          </a:ln>
          <a:effectLst/>
          <a:sp3d/>
        </c:spPr>
        <c:dLbl>
          <c:idx val="0"/>
          <c:layout>
            <c:manualLayout>
              <c:x val="1.5299026090501329E-3"/>
              <c:y val="-1.996370378579417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4">
              <a:lumMod val="60000"/>
              <a:lumOff val="40000"/>
            </a:schemeClr>
          </a:solidFill>
          <a:ln>
            <a:noFill/>
          </a:ln>
          <a:effectLst/>
          <a:sp3d/>
        </c:spPr>
        <c:dLbl>
          <c:idx val="0"/>
          <c:layout>
            <c:manualLayout>
              <c:x val="7.6495130452505517E-3"/>
              <c:y val="-2.4954629732242811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60000"/>
              <a:lumOff val="40000"/>
            </a:schemeClr>
          </a:solidFill>
          <a:ln>
            <a:noFill/>
          </a:ln>
          <a:effectLst/>
          <a:sp3d/>
        </c:spPr>
        <c:dLbl>
          <c:idx val="0"/>
          <c:layout>
            <c:manualLayout>
              <c:x val="4.5897078271503987E-3"/>
              <c:y val="-1.746824081256994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40000"/>
              <a:lumOff val="60000"/>
            </a:schemeClr>
          </a:solidFill>
          <a:ln>
            <a:noFill/>
          </a:ln>
          <a:effectLst/>
          <a:sp3d/>
        </c:spPr>
        <c:dLbl>
          <c:idx val="0"/>
          <c:layout>
            <c:manualLayout>
              <c:x val="1.5299026090501329E-3"/>
              <c:y val="-2.4954629732242717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FCCFF"/>
          </a:solidFill>
          <a:ln>
            <a:noFill/>
          </a:ln>
          <a:effectLst/>
          <a:sp3d/>
        </c:spPr>
        <c:dLbl>
          <c:idx val="0"/>
          <c:layout>
            <c:manualLayout>
              <c:x val="4.5897078271503987E-3"/>
              <c:y val="-2.9945555678691171E-2"/>
            </c:manualLayout>
          </c:layout>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8"/>
        <c:spPr>
          <a:solidFill>
            <a:schemeClr val="accent1"/>
          </a:solidFill>
          <a:ln>
            <a:noFill/>
          </a:ln>
          <a:effectLst/>
          <a:sp3d/>
        </c:spPr>
        <c:dLbl>
          <c:idx val="0"/>
          <c:layout>
            <c:manualLayout>
              <c:x val="1.0158313139543799E-2"/>
              <c:y val="-1.750796129736159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'RESUMEN TOTAL PMI'!$G$7</c:f>
              <c:strCache>
                <c:ptCount val="1"/>
                <c:pt idx="0">
                  <c:v>Total</c:v>
                </c:pt>
              </c:strCache>
            </c:strRef>
          </c:tx>
          <c:spPr>
            <a:solidFill>
              <a:schemeClr val="accent1"/>
            </a:solidFill>
            <a:ln>
              <a:noFill/>
            </a:ln>
            <a:effectLst/>
            <a:sp3d/>
          </c:spPr>
          <c:invertIfNegative val="0"/>
          <c:dPt>
            <c:idx val="0"/>
            <c:invertIfNegative val="0"/>
            <c:bubble3D val="0"/>
            <c:spPr>
              <a:solidFill>
                <a:schemeClr val="accent5">
                  <a:lumMod val="40000"/>
                  <a:lumOff val="60000"/>
                </a:schemeClr>
              </a:solidFill>
              <a:ln>
                <a:noFill/>
              </a:ln>
              <a:effectLst/>
              <a:sp3d/>
            </c:spPr>
            <c:extLst>
              <c:ext xmlns:c16="http://schemas.microsoft.com/office/drawing/2014/chart" uri="{C3380CC4-5D6E-409C-BE32-E72D297353CC}">
                <c16:uniqueId val="{00000001-2A2E-40B0-B325-AD64565329D8}"/>
              </c:ext>
            </c:extLst>
          </c:dPt>
          <c:dPt>
            <c:idx val="1"/>
            <c:invertIfNegative val="0"/>
            <c:bubble3D val="0"/>
            <c:spPr>
              <a:solidFill>
                <a:schemeClr val="accent2">
                  <a:lumMod val="40000"/>
                  <a:lumOff val="60000"/>
                </a:schemeClr>
              </a:solidFill>
              <a:ln>
                <a:noFill/>
              </a:ln>
              <a:effectLst/>
              <a:sp3d/>
            </c:spPr>
            <c:extLst>
              <c:ext xmlns:c16="http://schemas.microsoft.com/office/drawing/2014/chart" uri="{C3380CC4-5D6E-409C-BE32-E72D297353CC}">
                <c16:uniqueId val="{00000002-2A2E-40B0-B325-AD64565329D8}"/>
              </c:ext>
            </c:extLst>
          </c:dPt>
          <c:dPt>
            <c:idx val="2"/>
            <c:invertIfNegative val="0"/>
            <c:bubble3D val="0"/>
            <c:spPr>
              <a:solidFill>
                <a:schemeClr val="accent4">
                  <a:lumMod val="60000"/>
                  <a:lumOff val="40000"/>
                </a:schemeClr>
              </a:solidFill>
              <a:ln>
                <a:noFill/>
              </a:ln>
              <a:effectLst/>
              <a:sp3d/>
            </c:spPr>
            <c:extLst>
              <c:ext xmlns:c16="http://schemas.microsoft.com/office/drawing/2014/chart" uri="{C3380CC4-5D6E-409C-BE32-E72D297353CC}">
                <c16:uniqueId val="{00000003-2A2E-40B0-B325-AD64565329D8}"/>
              </c:ext>
            </c:extLst>
          </c:dPt>
          <c:dPt>
            <c:idx val="3"/>
            <c:invertIfNegative val="0"/>
            <c:bubble3D val="0"/>
            <c:spPr>
              <a:solidFill>
                <a:schemeClr val="accent1">
                  <a:lumMod val="60000"/>
                  <a:lumOff val="40000"/>
                </a:schemeClr>
              </a:solidFill>
              <a:ln>
                <a:noFill/>
              </a:ln>
              <a:effectLst/>
              <a:sp3d/>
            </c:spPr>
            <c:extLst>
              <c:ext xmlns:c16="http://schemas.microsoft.com/office/drawing/2014/chart" uri="{C3380CC4-5D6E-409C-BE32-E72D297353CC}">
                <c16:uniqueId val="{00000004-2A2E-40B0-B325-AD64565329D8}"/>
              </c:ext>
            </c:extLst>
          </c:dPt>
          <c:dPt>
            <c:idx val="4"/>
            <c:invertIfNegative val="0"/>
            <c:bubble3D val="0"/>
            <c:spPr>
              <a:solidFill>
                <a:schemeClr val="accent6">
                  <a:lumMod val="40000"/>
                  <a:lumOff val="60000"/>
                </a:schemeClr>
              </a:solidFill>
              <a:ln>
                <a:noFill/>
              </a:ln>
              <a:effectLst/>
              <a:sp3d/>
            </c:spPr>
            <c:extLst>
              <c:ext xmlns:c16="http://schemas.microsoft.com/office/drawing/2014/chart" uri="{C3380CC4-5D6E-409C-BE32-E72D297353CC}">
                <c16:uniqueId val="{00000005-2A2E-40B0-B325-AD64565329D8}"/>
              </c:ext>
            </c:extLst>
          </c:dPt>
          <c:dPt>
            <c:idx val="5"/>
            <c:invertIfNegative val="0"/>
            <c:bubble3D val="0"/>
            <c:spPr>
              <a:solidFill>
                <a:srgbClr val="FFCCFF"/>
              </a:solidFill>
              <a:ln>
                <a:noFill/>
              </a:ln>
              <a:effectLst/>
              <a:sp3d/>
            </c:spPr>
            <c:extLst>
              <c:ext xmlns:c16="http://schemas.microsoft.com/office/drawing/2014/chart" uri="{C3380CC4-5D6E-409C-BE32-E72D297353CC}">
                <c16:uniqueId val="{00000006-2A2E-40B0-B325-AD64565329D8}"/>
              </c:ext>
            </c:extLst>
          </c:dPt>
          <c:dPt>
            <c:idx val="6"/>
            <c:invertIfNegative val="0"/>
            <c:bubble3D val="0"/>
            <c:extLst>
              <c:ext xmlns:c16="http://schemas.microsoft.com/office/drawing/2014/chart" uri="{C3380CC4-5D6E-409C-BE32-E72D297353CC}">
                <c16:uniqueId val="{00000007-2A2E-40B0-B325-AD64565329D8}"/>
              </c:ext>
            </c:extLst>
          </c:dPt>
          <c:dLbls>
            <c:dLbl>
              <c:idx val="0"/>
              <c:layout>
                <c:manualLayout>
                  <c:x val="6.1196104362005316E-3"/>
                  <c:y val="-1.746824081256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2E-40B0-B325-AD64565329D8}"/>
                </c:ext>
              </c:extLst>
            </c:dLbl>
            <c:dLbl>
              <c:idx val="1"/>
              <c:layout>
                <c:manualLayout>
                  <c:x val="0"/>
                  <c:y val="-1.9963703785794176E-2"/>
                </c:manualLayout>
              </c:layout>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2A2E-40B0-B325-AD64565329D8}"/>
                </c:ext>
              </c:extLst>
            </c:dLbl>
            <c:dLbl>
              <c:idx val="2"/>
              <c:layout>
                <c:manualLayout>
                  <c:x val="7.6495130452505517E-3"/>
                  <c:y val="-2.4954629732242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2E-40B0-B325-AD64565329D8}"/>
                </c:ext>
              </c:extLst>
            </c:dLbl>
            <c:dLbl>
              <c:idx val="3"/>
              <c:layout>
                <c:manualLayout>
                  <c:x val="4.5897078271503987E-3"/>
                  <c:y val="-1.7468240812569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2E-40B0-B325-AD64565329D8}"/>
                </c:ext>
              </c:extLst>
            </c:dLbl>
            <c:dLbl>
              <c:idx val="4"/>
              <c:layout>
                <c:manualLayout>
                  <c:x val="1.5299026090501329E-3"/>
                  <c:y val="-2.4954629732242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2E-40B0-B325-AD64565329D8}"/>
                </c:ext>
              </c:extLst>
            </c:dLbl>
            <c:dLbl>
              <c:idx val="5"/>
              <c:layout>
                <c:manualLayout>
                  <c:x val="4.5897078271503987E-3"/>
                  <c:y val="-2.9945555678691171E-2"/>
                </c:manualLayout>
              </c:layout>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2A2E-40B0-B325-AD64565329D8}"/>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TOTAL PMI'!$F$8:$F$15</c:f>
              <c:strCache>
                <c:ptCount val="7"/>
                <c:pt idx="0">
                  <c:v>ADUANAS</c:v>
                </c:pt>
                <c:pt idx="1">
                  <c:v>CORPORATIVA</c:v>
                </c:pt>
                <c:pt idx="2">
                  <c:v>FISCALIZACIÓN</c:v>
                </c:pt>
                <c:pt idx="3">
                  <c:v>IMPUESTOS</c:v>
                </c:pt>
                <c:pt idx="4">
                  <c:v>INNOVACIÓN Y TECNOLOGÍA</c:v>
                </c:pt>
                <c:pt idx="5">
                  <c:v>JURÍDICA</c:v>
                </c:pt>
                <c:pt idx="6">
                  <c:v>ESTRATÉGICA Y  DE ANALÍTICA</c:v>
                </c:pt>
              </c:strCache>
            </c:strRef>
          </c:cat>
          <c:val>
            <c:numRef>
              <c:f>'RESUMEN TOTAL PMI'!$G$8:$G$15</c:f>
              <c:numCache>
                <c:formatCode>General</c:formatCode>
                <c:ptCount val="7"/>
                <c:pt idx="0">
                  <c:v>35</c:v>
                </c:pt>
                <c:pt idx="1">
                  <c:v>54</c:v>
                </c:pt>
                <c:pt idx="2">
                  <c:v>24</c:v>
                </c:pt>
                <c:pt idx="3">
                  <c:v>122</c:v>
                </c:pt>
                <c:pt idx="4">
                  <c:v>9</c:v>
                </c:pt>
                <c:pt idx="5">
                  <c:v>5</c:v>
                </c:pt>
                <c:pt idx="6">
                  <c:v>11</c:v>
                </c:pt>
              </c:numCache>
            </c:numRef>
          </c:val>
          <c:extLst>
            <c:ext xmlns:c16="http://schemas.microsoft.com/office/drawing/2014/chart" uri="{C3380CC4-5D6E-409C-BE32-E72D297353CC}">
              <c16:uniqueId val="{00000000-2A2E-40B0-B325-AD64565329D8}"/>
            </c:ext>
          </c:extLst>
        </c:ser>
        <c:dLbls>
          <c:showLegendKey val="0"/>
          <c:showVal val="1"/>
          <c:showCatName val="0"/>
          <c:showSerName val="0"/>
          <c:showPercent val="0"/>
          <c:showBubbleSize val="0"/>
        </c:dLbls>
        <c:gapWidth val="150"/>
        <c:shape val="box"/>
        <c:axId val="133253088"/>
        <c:axId val="459505840"/>
        <c:axId val="0"/>
      </c:bar3DChart>
      <c:catAx>
        <c:axId val="133253088"/>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DIRECCIÓN DE GESTIÓN</a:t>
                </a:r>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9505840"/>
        <c:crosses val="autoZero"/>
        <c:auto val="1"/>
        <c:lblAlgn val="ctr"/>
        <c:lblOffset val="100"/>
        <c:noMultiLvlLbl val="0"/>
      </c:catAx>
      <c:valAx>
        <c:axId val="459505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TOTAL HALLAZGOS</a:t>
                </a:r>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53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[Propuesta PM 09-08-24 DGI para incorporar PMI.xlsx]RESUMEN TOTAL PMI!TablaDinámica6</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a:t>
            </a:r>
            <a:r>
              <a:rPr lang="es-CO" b="1" baseline="0">
                <a:latin typeface="Arial" panose="020B0604020202020204" pitchFamily="34" charset="0"/>
                <a:cs typeface="Arial" panose="020B0604020202020204" pitchFamily="34" charset="0"/>
              </a:rPr>
              <a:t> DE ACTIVIDADES POR ENTE DE CONTROL</a:t>
            </a:r>
            <a:endParaRPr lang="es-CO" b="1">
              <a:latin typeface="Arial" panose="020B0604020202020204" pitchFamily="34" charset="0"/>
              <a:cs typeface="Arial" panose="020B0604020202020204" pitchFamily="34" charset="0"/>
            </a:endParaRPr>
          </a:p>
        </c:rich>
      </c:tx>
      <c:layout>
        <c:manualLayout>
          <c:xMode val="edge"/>
          <c:yMode val="edge"/>
          <c:x val="0.21420283394548897"/>
          <c:y val="0.14165118869241661"/>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5">
              <a:lumMod val="40000"/>
              <a:lumOff val="60000"/>
            </a:schemeClr>
          </a:solidFill>
          <a:ln w="25400">
            <a:solidFill>
              <a:schemeClr val="lt1"/>
            </a:solidFill>
          </a:ln>
          <a:effectLst/>
          <a:sp3d contourW="25400">
            <a:contourClr>
              <a:schemeClr val="lt1"/>
            </a:contourClr>
          </a:sp3d>
        </c:spPr>
        <c:dLbl>
          <c:idx val="0"/>
          <c:layout>
            <c:manualLayout>
              <c:x val="0.1549360267698002"/>
              <c:y val="-0.2164251813055186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2"/>
        <c:spPr>
          <a:solidFill>
            <a:schemeClr val="accent4">
              <a:lumMod val="40000"/>
              <a:lumOff val="60000"/>
            </a:schemeClr>
          </a:solidFill>
          <a:ln w="25400">
            <a:solidFill>
              <a:schemeClr val="lt1"/>
            </a:solidFill>
          </a:ln>
          <a:effectLst/>
          <a:sp3d contourW="25400">
            <a:contourClr>
              <a:schemeClr val="lt1"/>
            </a:contourClr>
          </a:sp3d>
        </c:spPr>
        <c:dLbl>
          <c:idx val="0"/>
          <c:layout>
            <c:manualLayout>
              <c:x val="6.0953060645155668E-2"/>
              <c:y val="8.4545295111216195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3"/>
        <c:spPr>
          <a:solidFill>
            <a:schemeClr val="accent6">
              <a:lumMod val="40000"/>
              <a:lumOff val="60000"/>
            </a:schemeClr>
          </a:solidFill>
          <a:ln w="25400">
            <a:solidFill>
              <a:schemeClr val="lt1"/>
            </a:solidFill>
          </a:ln>
          <a:effectLst/>
          <a:sp3d contourW="25400">
            <a:contourClr>
              <a:schemeClr val="lt1"/>
            </a:contourClr>
          </a:sp3d>
        </c:spPr>
        <c:dLbl>
          <c:idx val="0"/>
          <c:layout>
            <c:manualLayout>
              <c:x val="-4.6290293188555312E-3"/>
              <c:y val="5.418140818430614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4"/>
        <c:spPr>
          <a:solidFill>
            <a:schemeClr val="accent2">
              <a:lumMod val="40000"/>
              <a:lumOff val="60000"/>
            </a:schemeClr>
          </a:solidFill>
          <a:ln w="25400">
            <a:solidFill>
              <a:schemeClr val="lt1"/>
            </a:solidFill>
          </a:ln>
          <a:effectLst/>
          <a:sp3d contourW="25400">
            <a:contourClr>
              <a:schemeClr val="lt1"/>
            </a:contourClr>
          </a:sp3d>
        </c:spPr>
        <c:dLbl>
          <c:idx val="0"/>
          <c:layout>
            <c:manualLayout>
              <c:x val="-0.16051868302921576"/>
              <c:y val="3.4126618099020469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1"/>
          <c:showCatName val="0"/>
          <c:showSerName val="0"/>
          <c:showPercent val="1"/>
          <c:showBubbleSize val="0"/>
          <c:extLst>
            <c:ext xmlns:c15="http://schemas.microsoft.com/office/drawing/2012/chart" uri="{CE6537A1-D6FC-4f65-9D91-7224C49458BB}"/>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942438976225028E-2"/>
          <c:y val="0.25658899706381433"/>
          <c:w val="0.72026938236773919"/>
          <c:h val="0.70213941022317838"/>
        </c:manualLayout>
      </c:layout>
      <c:pie3DChart>
        <c:varyColors val="1"/>
        <c:ser>
          <c:idx val="0"/>
          <c:order val="0"/>
          <c:tx>
            <c:strRef>
              <c:f>'RESUMEN TOTAL PMI'!$D$34</c:f>
              <c:strCache>
                <c:ptCount val="1"/>
                <c:pt idx="0">
                  <c:v>Total</c:v>
                </c:pt>
              </c:strCache>
            </c:strRef>
          </c:tx>
          <c:dPt>
            <c:idx val="0"/>
            <c:bubble3D val="0"/>
            <c:spPr>
              <a:solidFill>
                <a:schemeClr val="accent6">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6591-496B-889A-79B25ABC6CB5}"/>
              </c:ext>
            </c:extLst>
          </c:dPt>
          <c:dPt>
            <c:idx val="1"/>
            <c:bubble3D val="0"/>
            <c:spPr>
              <a:solidFill>
                <a:schemeClr val="accent2">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6591-496B-889A-79B25ABC6CB5}"/>
              </c:ext>
            </c:extLst>
          </c:dPt>
          <c:dPt>
            <c:idx val="2"/>
            <c:bubble3D val="0"/>
            <c:spPr>
              <a:solidFill>
                <a:schemeClr val="accent5">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6591-496B-889A-79B25ABC6CB5}"/>
              </c:ext>
            </c:extLst>
          </c:dPt>
          <c:dPt>
            <c:idx val="3"/>
            <c:bubble3D val="0"/>
            <c:spPr>
              <a:solidFill>
                <a:schemeClr val="accent4">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6591-496B-889A-79B25ABC6CB5}"/>
              </c:ext>
            </c:extLst>
          </c:dPt>
          <c:dLbls>
            <c:dLbl>
              <c:idx val="0"/>
              <c:layout>
                <c:manualLayout>
                  <c:x val="-4.6290293188555312E-3"/>
                  <c:y val="5.4181408184306147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591-496B-889A-79B25ABC6CB5}"/>
                </c:ext>
              </c:extLst>
            </c:dLbl>
            <c:dLbl>
              <c:idx val="1"/>
              <c:layout>
                <c:manualLayout>
                  <c:x val="-0.16051868302921576"/>
                  <c:y val="3.4126618099020469E-3"/>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591-496B-889A-79B25ABC6CB5}"/>
                </c:ext>
              </c:extLst>
            </c:dLbl>
            <c:dLbl>
              <c:idx val="2"/>
              <c:layout>
                <c:manualLayout>
                  <c:x val="0.1549360267698002"/>
                  <c:y val="-0.21642518130551863"/>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591-496B-889A-79B25ABC6CB5}"/>
                </c:ext>
              </c:extLst>
            </c:dLbl>
            <c:dLbl>
              <c:idx val="3"/>
              <c:layout>
                <c:manualLayout>
                  <c:x val="6.0953060645155668E-2"/>
                  <c:y val="8.4545295111216195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591-496B-889A-79B25ABC6CB5}"/>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TOTAL PMI'!$C$35:$C$39</c:f>
              <c:strCache>
                <c:ptCount val="4"/>
                <c:pt idx="0">
                  <c:v>AGN</c:v>
                </c:pt>
                <c:pt idx="1">
                  <c:v>CGR</c:v>
                </c:pt>
                <c:pt idx="2">
                  <c:v>ITRC</c:v>
                </c:pt>
                <c:pt idx="3">
                  <c:v>OCI</c:v>
                </c:pt>
              </c:strCache>
            </c:strRef>
          </c:cat>
          <c:val>
            <c:numRef>
              <c:f>'RESUMEN TOTAL PMI'!$D$35:$D$39</c:f>
              <c:numCache>
                <c:formatCode>General</c:formatCode>
                <c:ptCount val="4"/>
                <c:pt idx="0">
                  <c:v>13</c:v>
                </c:pt>
                <c:pt idx="1">
                  <c:v>419</c:v>
                </c:pt>
                <c:pt idx="2">
                  <c:v>546</c:v>
                </c:pt>
                <c:pt idx="3">
                  <c:v>112</c:v>
                </c:pt>
              </c:numCache>
            </c:numRef>
          </c:val>
          <c:extLst>
            <c:ext xmlns:c16="http://schemas.microsoft.com/office/drawing/2014/chart" uri="{C3380CC4-5D6E-409C-BE32-E72D297353CC}">
              <c16:uniqueId val="{00000000-6591-496B-889A-79B25ABC6CB5}"/>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[Propuesta PM 09-08-24 DGI para incorporar PMI.xlsx]RESUMEN TOTAL PMI!TablaDinámica8</c:name>
    <c:fmtId val="0"/>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800" b="1">
                <a:latin typeface="Arial" panose="020B0604020202020204" pitchFamily="34" charset="0"/>
                <a:cs typeface="Arial" panose="020B0604020202020204" pitchFamily="34" charset="0"/>
              </a:rPr>
              <a:t>DIRECCIÓN</a:t>
            </a:r>
            <a:r>
              <a:rPr lang="en-US" sz="1800" b="1" baseline="0">
                <a:latin typeface="Arial" panose="020B0604020202020204" pitchFamily="34" charset="0"/>
                <a:cs typeface="Arial" panose="020B0604020202020204" pitchFamily="34" charset="0"/>
              </a:rPr>
              <a:t> DE GESTIÓN ESTRATÉGIA Y DE ANALÍTICA</a:t>
            </a:r>
            <a:endParaRPr lang="en-US" sz="1800" b="1">
              <a:latin typeface="Arial" panose="020B0604020202020204" pitchFamily="34" charset="0"/>
              <a:cs typeface="Arial" panose="020B0604020202020204" pitchFamily="34" charset="0"/>
            </a:endParaRPr>
          </a:p>
        </c:rich>
      </c:tx>
      <c:layout>
        <c:manualLayout>
          <c:xMode val="edge"/>
          <c:yMode val="edge"/>
          <c:x val="0.28868009327126126"/>
          <c:y val="0.11282057193638444"/>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ivotFmts>
      <c:pivotFmt>
        <c:idx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solidFill>
              <a:schemeClr val="accent2">
                <a:lumMod val="75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 TOTAL PMI'!$D$45</c:f>
              <c:strCache>
                <c:ptCount val="1"/>
                <c:pt idx="0">
                  <c:v>Total</c:v>
                </c:pt>
              </c:strCache>
            </c:strRef>
          </c:tx>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1"/>
              </a:solidFill>
            </a:ln>
            <a:effectLst/>
          </c:spPr>
          <c:invertIfNegative val="0"/>
          <c:dPt>
            <c:idx val="0"/>
            <c:invertIfNegative val="0"/>
            <c:bubble3D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extLst>
              <c:ext xmlns:c16="http://schemas.microsoft.com/office/drawing/2014/chart" uri="{C3380CC4-5D6E-409C-BE32-E72D297353CC}">
                <c16:uniqueId val="{00000001-1442-4484-9649-068CE143C7F3}"/>
              </c:ext>
            </c:extLst>
          </c:dPt>
          <c:dPt>
            <c:idx val="1"/>
            <c:invertIfNegative val="0"/>
            <c:bubble3D val="0"/>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extLst>
              <c:ext xmlns:c16="http://schemas.microsoft.com/office/drawing/2014/chart" uri="{C3380CC4-5D6E-409C-BE32-E72D297353CC}">
                <c16:uniqueId val="{00000002-1442-4484-9649-068CE143C7F3}"/>
              </c:ext>
            </c:extLst>
          </c:dPt>
          <c:dPt>
            <c:idx val="2"/>
            <c:invertIfNegative val="0"/>
            <c:bubble3D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extLst>
              <c:ext xmlns:c16="http://schemas.microsoft.com/office/drawing/2014/chart" uri="{C3380CC4-5D6E-409C-BE32-E72D297353CC}">
                <c16:uniqueId val="{00000003-1442-4484-9649-068CE143C7F3}"/>
              </c:ext>
            </c:extLst>
          </c:dPt>
          <c:dPt>
            <c:idx val="3"/>
            <c:invertIfNegative val="0"/>
            <c:bubble3D val="0"/>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extLst>
              <c:ext xmlns:c16="http://schemas.microsoft.com/office/drawing/2014/chart" uri="{C3380CC4-5D6E-409C-BE32-E72D297353CC}">
                <c16:uniqueId val="{00000004-1442-4484-9649-068CE143C7F3}"/>
              </c:ext>
            </c:extLst>
          </c:dPt>
          <c:dPt>
            <c:idx val="4"/>
            <c:invertIfNegative val="0"/>
            <c:bubble3D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extLst>
              <c:ext xmlns:c16="http://schemas.microsoft.com/office/drawing/2014/chart" uri="{C3380CC4-5D6E-409C-BE32-E72D297353CC}">
                <c16:uniqueId val="{00000009-703D-424D-9419-7E2461F8D0FF}"/>
              </c:ext>
            </c:extLst>
          </c:dPt>
          <c:dPt>
            <c:idx val="5"/>
            <c:invertIfNegative val="0"/>
            <c:bubble3D val="0"/>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extLst>
              <c:ext xmlns:c16="http://schemas.microsoft.com/office/drawing/2014/chart" uri="{C3380CC4-5D6E-409C-BE32-E72D297353CC}">
                <c16:uniqueId val="{0000000B-703D-424D-9419-7E2461F8D0FF}"/>
              </c:ext>
            </c:extLst>
          </c:dPt>
          <c:dPt>
            <c:idx val="6"/>
            <c:invertIfNegative val="0"/>
            <c:bubble3D val="0"/>
            <c:extLst>
              <c:ext xmlns:c16="http://schemas.microsoft.com/office/drawing/2014/chart" uri="{C3380CC4-5D6E-409C-BE32-E72D297353CC}">
                <c16:uniqueId val="{0000000D-703D-424D-9419-7E2461F8D0FF}"/>
              </c:ext>
            </c:extLst>
          </c:dPt>
          <c:dPt>
            <c:idx val="7"/>
            <c:invertIfNegative val="0"/>
            <c:bubble3D val="0"/>
            <c:extLst>
              <c:ext xmlns:c16="http://schemas.microsoft.com/office/drawing/2014/chart" uri="{C3380CC4-5D6E-409C-BE32-E72D297353CC}">
                <c16:uniqueId val="{0000000F-703D-424D-9419-7E2461F8D0FF}"/>
              </c:ext>
            </c:extLst>
          </c:dPt>
          <c:dPt>
            <c:idx val="8"/>
            <c:invertIfNegative val="0"/>
            <c:bubble3D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extLst>
              <c:ext xmlns:c16="http://schemas.microsoft.com/office/drawing/2014/chart" uri="{C3380CC4-5D6E-409C-BE32-E72D297353CC}">
                <c16:uniqueId val="{00000010-B134-4F1F-AD3B-AADA1D3ED6BF}"/>
              </c:ext>
            </c:extLst>
          </c:dPt>
          <c:dPt>
            <c:idx val="9"/>
            <c:invertIfNegative val="0"/>
            <c:bubble3D val="0"/>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extLst>
              <c:ext xmlns:c16="http://schemas.microsoft.com/office/drawing/2014/chart" uri="{C3380CC4-5D6E-409C-BE32-E72D297353CC}">
                <c16:uniqueId val="{00000011-703D-424D-9419-7E2461F8D0FF}"/>
              </c:ext>
            </c:extLst>
          </c:dPt>
          <c:dPt>
            <c:idx val="10"/>
            <c:invertIfNegative val="0"/>
            <c:bubble3D val="0"/>
            <c:extLst>
              <c:ext xmlns:c16="http://schemas.microsoft.com/office/drawing/2014/chart" uri="{C3380CC4-5D6E-409C-BE32-E72D297353CC}">
                <c16:uniqueId val="{00000013-703D-424D-9419-7E2461F8D0F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42-4484-9649-068CE143C7F3}"/>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42-4484-9649-068CE143C7F3}"/>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42-4484-9649-068CE143C7F3}"/>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84-9649-068CE143C7F3}"/>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3D-424D-9419-7E2461F8D0F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3D-424D-9419-7E2461F8D0FF}"/>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134-4F1F-AD3B-AADA1D3ED6BF}"/>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03D-424D-9419-7E2461F8D0F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'RESUMEN TOTAL PMI'!$C$46:$C$60</c:f>
              <c:multiLvlStrCache>
                <c:ptCount val="10"/>
                <c:lvl>
                  <c:pt idx="0">
                    <c:v>CUMPLIDA</c:v>
                  </c:pt>
                  <c:pt idx="1">
                    <c:v>PROCESO</c:v>
                  </c:pt>
                  <c:pt idx="2">
                    <c:v>CUMPLIDA</c:v>
                  </c:pt>
                  <c:pt idx="3">
                    <c:v>PROCESO</c:v>
                  </c:pt>
                  <c:pt idx="4">
                    <c:v>CUMPLIDA</c:v>
                  </c:pt>
                  <c:pt idx="5">
                    <c:v>PROCESO</c:v>
                  </c:pt>
                  <c:pt idx="6">
                    <c:v>(en blanco)</c:v>
                  </c:pt>
                  <c:pt idx="7">
                    <c:v>INCUMPLIDA</c:v>
                  </c:pt>
                  <c:pt idx="8">
                    <c:v>CUMPLIDA</c:v>
                  </c:pt>
                  <c:pt idx="9">
                    <c:v>PROCESO</c:v>
                  </c:pt>
                </c:lvl>
                <c:lvl>
                  <c:pt idx="0">
                    <c:v>AGN</c:v>
                  </c:pt>
                  <c:pt idx="2">
                    <c:v>CGR</c:v>
                  </c:pt>
                  <c:pt idx="4">
                    <c:v>ITRC</c:v>
                  </c:pt>
                  <c:pt idx="8">
                    <c:v>OCI</c:v>
                  </c:pt>
                </c:lvl>
              </c:multiLvlStrCache>
            </c:multiLvlStrRef>
          </c:cat>
          <c:val>
            <c:numRef>
              <c:f>'RESUMEN TOTAL PMI'!$D$46:$D$60</c:f>
              <c:numCache>
                <c:formatCode>General</c:formatCode>
                <c:ptCount val="10"/>
                <c:pt idx="0">
                  <c:v>9</c:v>
                </c:pt>
                <c:pt idx="1">
                  <c:v>4</c:v>
                </c:pt>
                <c:pt idx="2">
                  <c:v>148</c:v>
                </c:pt>
                <c:pt idx="3">
                  <c:v>271</c:v>
                </c:pt>
                <c:pt idx="4">
                  <c:v>437</c:v>
                </c:pt>
                <c:pt idx="5">
                  <c:v>107</c:v>
                </c:pt>
                <c:pt idx="7">
                  <c:v>2</c:v>
                </c:pt>
                <c:pt idx="8">
                  <c:v>18</c:v>
                </c:pt>
                <c:pt idx="9">
                  <c:v>94</c:v>
                </c:pt>
              </c:numCache>
            </c:numRef>
          </c:val>
          <c:extLst>
            <c:ext xmlns:c16="http://schemas.microsoft.com/office/drawing/2014/chart" uri="{C3380CC4-5D6E-409C-BE32-E72D297353CC}">
              <c16:uniqueId val="{00000000-1442-4484-9649-068CE143C7F3}"/>
            </c:ext>
          </c:extLst>
        </c:ser>
        <c:dLbls>
          <c:showLegendKey val="0"/>
          <c:showVal val="0"/>
          <c:showCatName val="0"/>
          <c:showSerName val="0"/>
          <c:showPercent val="0"/>
          <c:showBubbleSize val="0"/>
        </c:dLbls>
        <c:gapWidth val="219"/>
        <c:overlap val="-27"/>
        <c:axId val="1606327663"/>
        <c:axId val="1769622479"/>
      </c:barChart>
      <c:catAx>
        <c:axId val="160632766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CO" sz="1200" b="1">
                    <a:solidFill>
                      <a:sysClr val="windowText" lastClr="000000"/>
                    </a:solidFill>
                    <a:latin typeface="Arial" panose="020B0604020202020204" pitchFamily="34" charset="0"/>
                    <a:cs typeface="Arial" panose="020B0604020202020204" pitchFamily="34" charset="0"/>
                  </a:rPr>
                  <a:t>ENTE</a:t>
                </a:r>
                <a:r>
                  <a:rPr lang="es-CO" sz="1200" b="1" baseline="0">
                    <a:solidFill>
                      <a:sysClr val="windowText" lastClr="000000"/>
                    </a:solidFill>
                    <a:latin typeface="Arial" panose="020B0604020202020204" pitchFamily="34" charset="0"/>
                    <a:cs typeface="Arial" panose="020B0604020202020204" pitchFamily="34" charset="0"/>
                  </a:rPr>
                  <a:t> DE CONTROL</a:t>
                </a:r>
                <a:endParaRPr lang="es-CO" sz="12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48336876884932622"/>
              <c:y val="0.90925721767173318"/>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1769622479"/>
        <c:crosses val="autoZero"/>
        <c:auto val="1"/>
        <c:lblAlgn val="ctr"/>
        <c:lblOffset val="100"/>
        <c:noMultiLvlLbl val="0"/>
      </c:catAx>
      <c:valAx>
        <c:axId val="1769622479"/>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CO" sz="1200" b="1" baseline="0">
                    <a:solidFill>
                      <a:sysClr val="windowText" lastClr="000000"/>
                    </a:solidFill>
                    <a:latin typeface="Arial" panose="020B0604020202020204" pitchFamily="34" charset="0"/>
                    <a:cs typeface="Arial" panose="020B0604020202020204" pitchFamily="34" charset="0"/>
                  </a:rPr>
                  <a:t>N°  ACTIVIDADES</a:t>
                </a:r>
                <a:endParaRPr lang="es-CO" sz="12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9.009007730863626E-3"/>
              <c:y val="0.3718511937768184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63276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9</xdr:col>
      <xdr:colOff>1356590</xdr:colOff>
      <xdr:row>2</xdr:row>
      <xdr:rowOff>36946</xdr:rowOff>
    </xdr:from>
    <xdr:to>
      <xdr:col>14</xdr:col>
      <xdr:colOff>461818</xdr:colOff>
      <xdr:row>23</xdr:row>
      <xdr:rowOff>150091</xdr:rowOff>
    </xdr:to>
    <xdr:graphicFrame macro="">
      <xdr:nvGraphicFramePr>
        <xdr:cNvPr id="2" name="Gráfico 1">
          <a:extLst>
            <a:ext uri="{FF2B5EF4-FFF2-40B4-BE49-F238E27FC236}">
              <a16:creationId xmlns:a16="http://schemas.microsoft.com/office/drawing/2014/main" id="{364BD0A3-99DA-4C46-982C-9356BF14CC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1258455</xdr:colOff>
      <xdr:row>25</xdr:row>
      <xdr:rowOff>163945</xdr:rowOff>
    </xdr:from>
    <xdr:to>
      <xdr:col>16</xdr:col>
      <xdr:colOff>704272</xdr:colOff>
      <xdr:row>52</xdr:row>
      <xdr:rowOff>46181</xdr:rowOff>
    </xdr:to>
    <xdr:graphicFrame macro="">
      <xdr:nvGraphicFramePr>
        <xdr:cNvPr id="3" name="Gráfico 2">
          <a:extLst>
            <a:ext uri="{FF2B5EF4-FFF2-40B4-BE49-F238E27FC236}">
              <a16:creationId xmlns:a16="http://schemas.microsoft.com/office/drawing/2014/main" id="{C170596F-2038-47F2-A01F-7981A4FCAD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889000</xdr:colOff>
      <xdr:row>53</xdr:row>
      <xdr:rowOff>175490</xdr:rowOff>
    </xdr:from>
    <xdr:to>
      <xdr:col>16</xdr:col>
      <xdr:colOff>1</xdr:colOff>
      <xdr:row>70</xdr:row>
      <xdr:rowOff>101600</xdr:rowOff>
    </xdr:to>
    <xdr:graphicFrame macro="">
      <xdr:nvGraphicFramePr>
        <xdr:cNvPr id="4" name="Gráfico 3">
          <a:extLst>
            <a:ext uri="{FF2B5EF4-FFF2-40B4-BE49-F238E27FC236}">
              <a16:creationId xmlns:a16="http://schemas.microsoft.com/office/drawing/2014/main" id="{FA6BF57C-3E7C-4491-BA77-72AF21072E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1027546</xdr:colOff>
      <xdr:row>70</xdr:row>
      <xdr:rowOff>129308</xdr:rowOff>
    </xdr:from>
    <xdr:to>
      <xdr:col>18</xdr:col>
      <xdr:colOff>723900</xdr:colOff>
      <xdr:row>101</xdr:row>
      <xdr:rowOff>114300</xdr:rowOff>
    </xdr:to>
    <xdr:graphicFrame macro="">
      <xdr:nvGraphicFramePr>
        <xdr:cNvPr id="5" name="Gráfico 4">
          <a:extLst>
            <a:ext uri="{FF2B5EF4-FFF2-40B4-BE49-F238E27FC236}">
              <a16:creationId xmlns:a16="http://schemas.microsoft.com/office/drawing/2014/main" id="{7796FF48-F2A1-4485-95A6-158331717A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387927</xdr:colOff>
      <xdr:row>0</xdr:row>
      <xdr:rowOff>122959</xdr:rowOff>
    </xdr:from>
    <xdr:to>
      <xdr:col>1</xdr:col>
      <xdr:colOff>1168977</xdr:colOff>
      <xdr:row>4</xdr:row>
      <xdr:rowOff>48491</xdr:rowOff>
    </xdr:to>
    <xdr:pic>
      <xdr:nvPicPr>
        <xdr:cNvPr id="3" name="Imagen 2">
          <a:extLst>
            <a:ext uri="{FF2B5EF4-FFF2-40B4-BE49-F238E27FC236}">
              <a16:creationId xmlns:a16="http://schemas.microsoft.com/office/drawing/2014/main" id="{A3C1F165-1537-98F1-EBC8-427A0E3385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291" y="122959"/>
          <a:ext cx="781050" cy="791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99060</xdr:colOff>
      <xdr:row>0</xdr:row>
      <xdr:rowOff>49405</xdr:rowOff>
    </xdr:from>
    <xdr:to>
      <xdr:col>1</xdr:col>
      <xdr:colOff>1620931</xdr:colOff>
      <xdr:row>2</xdr:row>
      <xdr:rowOff>155107</xdr:rowOff>
    </xdr:to>
    <xdr:pic>
      <xdr:nvPicPr>
        <xdr:cNvPr id="3" name="Imagen 2" descr="Icono&#10;&#10;Descripción generada automáticamente">
          <a:extLst>
            <a:ext uri="{FF2B5EF4-FFF2-40B4-BE49-F238E27FC236}">
              <a16:creationId xmlns:a16="http://schemas.microsoft.com/office/drawing/2014/main" id="{8595ACF8-6240-4A67-B322-335E089145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 y="49405"/>
          <a:ext cx="1524000" cy="48106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30480</xdr:colOff>
      <xdr:row>0</xdr:row>
      <xdr:rowOff>186565</xdr:rowOff>
    </xdr:from>
    <xdr:to>
      <xdr:col>2</xdr:col>
      <xdr:colOff>167640</xdr:colOff>
      <xdr:row>3</xdr:row>
      <xdr:rowOff>73270</xdr:rowOff>
    </xdr:to>
    <xdr:pic>
      <xdr:nvPicPr>
        <xdr:cNvPr id="3" name="Imagen 2" descr="Icono&#10;&#10;Descripción generada automáticamente">
          <a:extLst>
            <a:ext uri="{FF2B5EF4-FFF2-40B4-BE49-F238E27FC236}">
              <a16:creationId xmlns:a16="http://schemas.microsoft.com/office/drawing/2014/main" id="{6B1FB2C1-0A79-44EF-AC05-6DD4D21BB52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186565"/>
          <a:ext cx="1524000" cy="43534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xdr:colOff>
      <xdr:row>0</xdr:row>
      <xdr:rowOff>186565</xdr:rowOff>
    </xdr:from>
    <xdr:to>
      <xdr:col>1</xdr:col>
      <xdr:colOff>1520825</xdr:colOff>
      <xdr:row>3</xdr:row>
      <xdr:rowOff>94225</xdr:rowOff>
    </xdr:to>
    <xdr:pic>
      <xdr:nvPicPr>
        <xdr:cNvPr id="3" name="Imagen 2" descr="Icono&#10;&#10;Descripción generada automáticamente">
          <a:extLst>
            <a:ext uri="{FF2B5EF4-FFF2-40B4-BE49-F238E27FC236}">
              <a16:creationId xmlns:a16="http://schemas.microsoft.com/office/drawing/2014/main" id="{F5104D71-F704-4007-B1D9-0F1D30CBE98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186565"/>
          <a:ext cx="1524000" cy="43534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xdr:colOff>
      <xdr:row>0</xdr:row>
      <xdr:rowOff>186565</xdr:rowOff>
    </xdr:from>
    <xdr:to>
      <xdr:col>3</xdr:col>
      <xdr:colOff>0</xdr:colOff>
      <xdr:row>3</xdr:row>
      <xdr:rowOff>114091</xdr:rowOff>
    </xdr:to>
    <xdr:pic>
      <xdr:nvPicPr>
        <xdr:cNvPr id="3" name="Imagen 2" descr="Icono&#10;&#10;Descripción generada automáticamente">
          <a:extLst>
            <a:ext uri="{FF2B5EF4-FFF2-40B4-BE49-F238E27FC236}">
              <a16:creationId xmlns:a16="http://schemas.microsoft.com/office/drawing/2014/main" id="{8AB29417-180D-4148-816C-2407868E56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186565"/>
          <a:ext cx="1524000" cy="43534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jlozanor_dian_gov_co/Documents/PLANES%20DE%20MEJORAMIENTO/II%20Semestre%202022%20CGR%20-%20OCI%20-%20Reformulaci&#243;n%20%20Planes%20de%20Mejoramiento/Reformulaci&#243;n%20DGA/Copia%20de%20Plan-de-Mejoramiento-Institucional-%20DGA%2028112022.xlsx?E6F8DE75" TargetMode="External"/><Relationship Id="rId1" Type="http://schemas.openxmlformats.org/officeDocument/2006/relationships/externalLinkPath" Target="file:///\\E6F8DE75\Copia%20de%20Plan-de-Mejoramiento-Institucional-%20DGA%20281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TOTAL PMI"/>
      <sheetName val="PMI"/>
      <sheetName val="CGR"/>
      <sheetName val="Control CGR"/>
      <sheetName val="OCI"/>
      <sheetName val="Control OCI"/>
      <sheetName val="AGN"/>
      <sheetName val="Control AGN"/>
      <sheetName val="ITRC"/>
      <sheetName val="Control ITRC"/>
    </sheetNames>
    <sheetDataSet>
      <sheetData sheetId="0"/>
      <sheetData sheetId="1"/>
      <sheetData sheetId="2">
        <row r="4">
          <cell r="Q4">
            <v>44742</v>
          </cell>
        </row>
      </sheetData>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Rafael Lozano Rodriguez" refreshedDate="44906.021985995372" createdVersion="6" refreshedVersion="6" minRefreshableVersion="3" recordCount="1091" xr:uid="{C82B263E-D7BB-4268-84A3-68BEC7E3C59C}">
  <cacheSource type="worksheet">
    <worksheetSource ref="B13:O69" sheet="PMI"/>
  </cacheSource>
  <cacheFields count="17">
    <cacheField name="DIRECCIÓN/_x000a_OFICINA" numFmtId="0">
      <sharedItems count="7">
        <s v="CORPORATIVA"/>
        <s v="INNOVACIÓN Y TECNOLOGÍA"/>
        <s v="IMPUESTOS"/>
        <s v="JURÍDICA"/>
        <s v="ADUANAS"/>
        <s v="FISCALIZACIÓN"/>
        <s v="ESTRATÉGICA Y  DE ANALÍTICA"/>
      </sharedItems>
    </cacheField>
    <cacheField name="ENTE DE CONTROL" numFmtId="0">
      <sharedItems count="4">
        <s v="AGN"/>
        <s v="CGR"/>
        <s v="OCI"/>
        <s v="ITRC"/>
      </sharedItems>
    </cacheField>
    <cacheField name="AUDITORIA/_x000a_INSPECCIÓN" numFmtId="0">
      <sharedItems containsBlank="1" longText="1"/>
    </cacheField>
    <cacheField name="CÓDIGO DEL_x000a_ HALLAZGO" numFmtId="0">
      <sharedItems containsBlank="1"/>
    </cacheField>
    <cacheField name="DESCRIPCIÓN DEL HALLAZGO" numFmtId="0">
      <sharedItems containsBlank="1" longText="1"/>
    </cacheField>
    <cacheField name="CAUSA  DEL HALLAZGO" numFmtId="0">
      <sharedItems containsBlank="1" longText="1"/>
    </cacheField>
    <cacheField name="ACCIÓN DE MEJORA" numFmtId="0">
      <sharedItems containsBlank="1" longText="1"/>
    </cacheField>
    <cacheField name="DESCRIPCIÓN DE ACTIVIDADES" numFmtId="0">
      <sharedItems containsBlank="1" longText="1"/>
    </cacheField>
    <cacheField name="UNIDAD DE MEDIDA DE ACTIVIDADES" numFmtId="0">
      <sharedItems containsBlank="1" longText="1"/>
    </cacheField>
    <cacheField name="CANTIDAD UNIDAD DE MEDIDA DE ACTIVIDADES" numFmtId="0">
      <sharedItems containsBlank="1" containsMixedTypes="1" containsNumber="1" minValue="0.05" maxValue="11623780528.950001"/>
    </cacheField>
    <cacheField name="FECHA INICIO ACTIVIDADES" numFmtId="0">
      <sharedItems containsDate="1" containsBlank="1" containsMixedTypes="1" minDate="2015-03-01T00:00:00" maxDate="2121-08-02T00:00:00"/>
    </cacheField>
    <cacheField name="FECHA TERMINACIÓN ACTIVIDADES" numFmtId="0">
      <sharedItems containsDate="1" containsBlank="1" containsMixedTypes="1" minDate="2015-09-30T00:00:00" maxDate="2026-01-01T00:00:00"/>
    </cacheField>
    <cacheField name="PLAZO EN SEMANAS ACTIVIDADES" numFmtId="0">
      <sharedItems containsBlank="1" containsMixedTypes="1" containsNumber="1" minValue="-5196" maxValue="260.71428571428572"/>
    </cacheField>
    <cacheField name="AVANCE FÍSICO EJECUCIÓN ACTIVIDADES" numFmtId="0">
      <sharedItems containsString="0" containsBlank="1" containsNumber="1" minValue="0" maxValue="24"/>
    </cacheField>
    <cacheField name="% AVANCE DE EJECUCIÓN ACTIVIDADES" numFmtId="10">
      <sharedItems containsString="0" containsBlank="1" containsNumber="1" minValue="0" maxValue="1"/>
    </cacheField>
    <cacheField name="ESTADO DE CUMPLIMIENTO" numFmtId="0">
      <sharedItems containsBlank="1" count="4">
        <s v="CUMPLIDA"/>
        <s v="PROCESO"/>
        <s v="INCUMPLIDA"/>
        <m/>
      </sharedItems>
    </cacheField>
    <cacheField name="ÁREA(S) RESPONSABLE(S) "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1">
  <r>
    <x v="0"/>
    <x v="0"/>
    <s v="Visita de Inspección y Vigilancia Archivo general de la Nación _x000a_H 1"/>
    <s v="H1"/>
    <s v="La DIAN, presuntamente incumple lo establecido en el artículo 2.8.2.5.6. del Decreto 1080 de 2015, al no contar con una política de gestión documental actualizada conforme al Plan Estratégico Actual de la entidad y en atención a los componentes descritos en la norma."/>
    <m/>
    <s v="Contar con una política de gestión documental actualizada y aprobada  conforme al Plan Estratégico vigente"/>
    <m/>
    <s v="Elaborar, revisar y presentar para aprobación al Comité Institucional de Gestión y Desempeño la nueva Política de Gestión Documental"/>
    <s v="Acto Administrativo"/>
    <d v="2019-10-07T00:00:00"/>
    <d v="2020-12-30T00:00:00"/>
    <n v="64.285714285714292"/>
    <n v="1"/>
    <n v="1"/>
    <x v="0"/>
    <s v="DGC_x000a_NC - Subproceso de Recursos Administrativos_x000a_Dirección de Gestión Corporativa                                                                            _x000a_Integrantes del Comité Institucional de Gestión y Desempeño _x000a_Subdirección Administrativa_x000a_Coordinación de Documentación_x000a__x000a_NC - Subproceso Administración del Sistema de Gestión_x000a_Dirección de Gestión Estratégica y de Análitica                                                                     _x000a_Subdirección de Procesos                                                                                                         _x000a_Coordinación de Procesos y Riesgos Operacionales       _x000a__x000a_NC - Subproceso  Innovacion y Tecnologia_x000a_Oficina de Seguridad de la Información                                                                                                                     _x000a__x000a_ACTUALIZADO_x000a_30112021_x000a_"/>
  </r>
  <r>
    <x v="0"/>
    <x v="0"/>
    <s v="Visita de Inspección y Vigilancia Archivo general de la Nación _x000a_H 2"/>
    <s v="H2"/>
    <s v="La DIAN, presuntamente incumple lo establecido en el artículo 23 del Acuerdo 04 de 2019, al no contar con Instrumentos Tablas de Retención Documental (TRD) y Cuadros de Clasificación Documental (CCD), actualizados y convalidados por el AGN, conforme a los cambios que se han generado en la estructura orgánica de la entidad."/>
    <m/>
    <s v="Contar con las TRD y el CCD en convalidados"/>
    <m/>
    <s v="Contar con las TRD  (mínimo 102) y el CCD convalidados"/>
    <s v="TRD y CCD Nivel Central"/>
    <d v="2019-09-12T00:00:00"/>
    <d v="2020-12-30T00:00:00"/>
    <n v="67.857142857142861"/>
    <n v="1"/>
    <n v="1"/>
    <x v="0"/>
    <s v="DGC_x000a_NC - Subproceso de Recursos Administrativos_x000a_Dirección de Gestión Corporativa _x000a_Subdirección Administrativa_x000a_Coordinación de Documentación_x000a__x000a_ACTUALIZADO_x000a_30112021"/>
  </r>
  <r>
    <x v="0"/>
    <x v="0"/>
    <s v="Visita de Inspección y Vigilancia Archivo general de la Nación _x000a_H 3"/>
    <s v="H3"/>
    <s v="La DIAN presuntamente incumple lo establecido en el artículo 2.8.2.5.10 del Decreto 1080 de 2015 al no implementar el Programa de Gestión Documental PGD como herramienta de planeación para el efectivo desarrollo de la gestión documental de la entidad y conforme a los Planes Estratégicos Institucionales de la entidad."/>
    <m/>
    <s v="Avanzar en el Programa de Gestión Documental (PGD)"/>
    <m/>
    <s v="Definir y realizar estudios de benchmarking que permita identificar el mejor Programa de Gestión Documental y establecer si el programa actual se ajusta a la modernización de la DIAN"/>
    <s v="Acto Administrativo"/>
    <d v="2019-07-30T00:00:00"/>
    <d v="2020-12-30T00:00:00"/>
    <n v="74.142857142857139"/>
    <n v="1"/>
    <n v="1"/>
    <x v="0"/>
    <s v="DGC_x000a_NC - Subproceso de Recursos Administrativos_x000a_Dirección de Gestión Corporativa_x000a_Subdirección Administrativa_x000a_Coordinación de Documentación_x000a__x000a_NC - Subproceso Administración del Sistema de Gestión_x000a_Dirección de Gestión Estratégica y de Analítica                                                                                                                        Subdirección de Procesos_x000a_Coordinación de Procesos y Riesgos Operacionales_x000a__x000a_NC - Subproceso  Innovacion y Tecnologia_x000a_Oficina de Seguridad de la Información_x000a_Dirección de Gestión de Innovación y Tecnología                                                                                                Subdirección de Soluciones y Desarrollo_x000a__x000a_NC - Subproceso Control Interno _x000a_Oficina de Control Interno_x000a__x000a_ACTUALIZADO_x000a_30112021"/>
  </r>
  <r>
    <x v="0"/>
    <x v="0"/>
    <s v="Visita de Inspección y Vigilancia Archivo general de la Nación _x000a_H 4"/>
    <s v="H4"/>
    <s v="La DIAN, no cuenta con inventarios documentales completos, ni actualizados conforme a las normas específicas para la administración de los Archivos de Gestión y Central; en consecuencia, presuntamente incumple lo reglamentado en el artículo 26 de la Ley 594 de 2000 y el artículo 7 del Acuerdo 042 de 2002."/>
    <m/>
    <s v="Avanzar en el levantamiento de  inventarios  en los archivos de gestión de la entidad"/>
    <m/>
    <s v="Realizar autodiagnóstico, elaborar el plan de trabajo  del levantamiento de los inventarios de los archivos de gestión. (Priorizando: Subdirección de Gestión de Fiscalización Tributaria, Subdirección de Gestión de Registro Aduanero,  Subdirección de Representación Externa, Coordinación de Historias Laborales, Coordinación de Contratos y Coordinación de Infraestructura)"/>
    <s v="Informe "/>
    <d v="2019-09-12T00:00:00"/>
    <d v="2021-10-30T00:00:00"/>
    <n v="111.28571428571429"/>
    <n v="1"/>
    <n v="1"/>
    <x v="0"/>
    <s v="DGC_x000a_NC - Subproceso de Recursos Administrativos_x000a_Dirección de Gestión Corporativa_x000a_Subdirección Administrativa_x000a_Coordinación de Documentación _x000a__x000a_ACTUALIZADO_x000a_30112021"/>
  </r>
  <r>
    <x v="0"/>
    <x v="0"/>
    <m/>
    <m/>
    <m/>
    <m/>
    <s v="Avanzar con el levantamiento de  inventarios  en los archivos centrales 20.000 metros lineales"/>
    <m/>
    <s v="Realizar autodiagnóstico y elaborar el plan de trabajo del levantamiento de los inventarios de los archivos centrales de la DIAN"/>
    <s v="Auto diagnostico"/>
    <d v="2019-10-02T00:00:00"/>
    <d v="2020-06-30T00:00:00"/>
    <n v="38.857142857142854"/>
    <n v="1"/>
    <n v="1"/>
    <x v="0"/>
    <s v="DGC_x000a_NC - Subproceso de Recursos Administrativos_x000a_Director de Gestión Corporativa _x000a_Directores Seccionales_x000a_Subdirector Administrativo_x000a_Coordinación de Documentación_x000a__x000a_ACTUALIZADO_x000a_30112021"/>
  </r>
  <r>
    <x v="0"/>
    <x v="0"/>
    <m/>
    <m/>
    <m/>
    <m/>
    <m/>
    <m/>
    <s v="Ejecutar el plan de trabajo y presentar informes trimestral  de avance de levantamiento de inventarios de los archivos de gestión y de los archivos centrales."/>
    <s v="Avance del levantamiento"/>
    <d v="2019-10-02T00:00:00"/>
    <d v="2022-12-30T00:00:00"/>
    <n v="169.28571428571428"/>
    <n v="0.86"/>
    <n v="0.93"/>
    <x v="1"/>
    <s v="DGC_x000a_NC - Subproceso de Recursos Administrativos_x000a_Director de Gestión Corporativa _x000a_Directores Seccionales_x000a_Subdirector Administrativo_x000a_Coordinación de Documentación_x000a__x000a_ACTUALIZADO_x000a_30112021"/>
  </r>
  <r>
    <x v="0"/>
    <x v="0"/>
    <s v="Visita de Inspección y Vigilancia Archivo general de la Nación _x000a_H 5"/>
    <s v="H5"/>
    <s v="La DIAN, presuntamente incumple lo establecido en el Acuerdo 02 de 2004, al no contar con Tablas de Valoración Documental TVD aprobadas y convalidas por el AGN, para la organización de los Fondos documentales Acumulados, incluidas las entidades extintas Fondo Rotatorio de Aduanas, Dirección de Impuestos Nacionales y Dirección de Aduanas Nacionales."/>
    <m/>
    <s v="Contar con  las TVD elaboradas, aprobadas y convalidadas. "/>
    <m/>
    <s v="Elaborar diagnóstico identificando los documentos de fondos acumulados en los archivos centrales  de la DIAN"/>
    <s v="Compilado información Institucional"/>
    <d v="2019-10-22T00:00:00"/>
    <d v="2021-06-30T00:00:00"/>
    <n v="88.142857142857139"/>
    <n v="1"/>
    <n v="1"/>
    <x v="0"/>
    <s v="DGC_x000a_NC - Subproceso de Recursos Administrativos_x000a_Director de Gestión Corporativa_x000a_Subdirector Administrativo_x000a_Coordinación de Documentación _x000a__x000a_DS - Subproceso de Recursos Administrativos_x000a_Directores Seccionales_x000a_GIT de Documentación o quien hagan sus veces_x000a__x000a_ACTUALIZADO_x000a_30112021"/>
  </r>
  <r>
    <x v="0"/>
    <x v="0"/>
    <m/>
    <m/>
    <m/>
    <m/>
    <m/>
    <m/>
    <s v="Elaborar y ejecutar plan de trabajo archivístico integral para los archivos centrales resultando la  tabla de valoración de los fondos documentales que reposan en los archivos centrales"/>
    <s v="plan de trabajo"/>
    <d v="2021-06-30T00:00:00"/>
    <d v="2021-12-30T00:00:00"/>
    <n v="26.142857142857142"/>
    <n v="1"/>
    <n v="1"/>
    <x v="0"/>
    <s v="DGC_x000a_NC - Subproceso de Recursos Administrativos_x000a_Director de Gestión Corporativa_x000a_Subdirector Administrativo_x000a_Coordinación de Documentación _x000a__x000a_DS - Subproceso de Recursos Administrativos_x000a_Directores Seccionales_x000a_GIT de Documentación o quien hagan sus veces_x000a__x000a_ACTUALIZADO_x000a_30112021"/>
  </r>
  <r>
    <x v="0"/>
    <x v="0"/>
    <m/>
    <m/>
    <m/>
    <m/>
    <m/>
    <m/>
    <s v="Presentar para aprobación al Comité Institucional de Gestión y Desempeño y  remitir las Tablas de Valoración Documental (TVD) al AGN para su respectiva convalidación."/>
    <s v="Acta de Comité"/>
    <d v="2022-01-02T00:00:00"/>
    <d v="2022-12-30T00:00:00"/>
    <n v="51.714285714285715"/>
    <n v="0.5"/>
    <n v="0.75"/>
    <x v="1"/>
    <s v="DGC_x000a_NC - Subproceso de Recursos Administrativos_x000a_Director de Gestión Corporativa_x000a_Subdirector Administrativo_x000a_Coordinación de Documentación_x000a_Comité Institucional de Gestión y Desempeño_x000a__x000a_ACTUALIZADO_x000a_30112021"/>
  </r>
  <r>
    <x v="0"/>
    <x v="0"/>
    <s v="Visita de Inspección y Vigilancia Archivo general de la Nación _x000a_H 6"/>
    <s v="H6"/>
    <s v="La DIAN, presuntamente incumple con lo establecido en el artículo 4 del Acuerdo 042 de 2002, respecto a organización e inventario documental, además se deberá atender puntualmente la desagregación de expedientes del área de Contratación, e incumplimiento del parágrafo del artículo 12 del Acuerdo 02 de 2014 diligenciamiento de la hoja de control._x000a__x000a_La DIAN, frente a procesos de organización de Historias Laborales no cumple lo establecido en la Circular N° 04 de 2003, y parágrafo del artículo 12 de Acuerdo N° 02 de 2014, toda vez que los expedientes cuentan con diligenciamiento técnico de hoja de control de forma parcial, proceso de foliación parcial y el formato FUID no cuenta con los campos diligenciados y se encuentra desactualizado."/>
    <m/>
    <s v="Contar con archivos de gestión organizados en las dependencias (Priorizando: Despacho de la Subdirección de Gestión de Fiscalización Tributaria, Despacho de la  Subdirección de Gestión de Registro Aduanero, Subdirección de Representación Externa, Coordinación de Infraestructura, Coordinación de Historias Laborales, Coordinación de Contratos)"/>
    <m/>
    <s v="Elaborar y ejecutar plan de trabajo para cada una de las dependencias, a fin de dar continuidad  a la organización documental de los archivos de gestión (Priorizando: Subdirección de Gestión de Fiscalización Tributaria, Subdirección de Gestión de Registro Aduanero, Subdirección de Representación Externa, Coordinación de Infraestructura, Coordinación de Historias Laborales y Coordinación de Contratos)"/>
    <s v="Archivos debidamente organizados "/>
    <d v="2019-10-01T00:00:00"/>
    <d v="2022-12-30T00:00:00"/>
    <n v="169.42857142857142"/>
    <n v="0.81"/>
    <n v="0.81"/>
    <x v="1"/>
    <s v="DGC_x000a_NC - Subproceso de Recursos Administrativos_x000a_Director de Gestión Corporativa_x000a_Subdirector Administrativo_x000a_Coordinación de Documentación_x000a_Jefes de las dependencias_x000a__x000a_ACTUALIZADO_x000a_30112021"/>
  </r>
  <r>
    <x v="0"/>
    <x v="0"/>
    <s v="Visita de Inspección y Vigilancia Archivo general de la Nación _x000a_H 7"/>
    <s v="H7"/>
    <s v="La DIAN presuntamente incumple, lo establecido en el parágrafo del artículo 2.8.2.2.5 del Decreto 1080 de 2015, toda vez que las actas de eliminación, no indican el volumen de documentos en número de expedientes, así como no se cita el acto administrativo de aprobación de la respectiva TRD, y no estar publicadas en la página web de la entidad. "/>
    <m/>
    <s v="Ajustar el procedimiento  PR-FI-0168, Administración del Archivo Central, para dar cumplimiento con lo establecido en el parágrafo del artículo 2.8.2.2.5 del Decreto 1080 de 2015"/>
    <m/>
    <s v="Ajustar, aprobar y publicar el procedimiento PR-FI-0168. Administración de Archivo Central"/>
    <s v="Procedimiento ajustado "/>
    <d v="2019-10-01T00:00:00"/>
    <d v="2021-01-30T00:00:00"/>
    <n v="69.571428571428569"/>
    <n v="1"/>
    <n v="1"/>
    <x v="0"/>
    <s v="DGC_x000a_NC - Subproceso de Recursos Administrativos_x000a_Dirección de Gestión Corporativa_x000a_Subdirección Administrativa_x000a_Coordinación de Documentación_x000a__x000a_NC - Subproceso Administración del Sistema de Gestión_x000a_Dirección de Gestión Estratégica y de Analítica_x000a_Subdirección de Procesos _x000a_Coordinación de Procesos y Riesgos Operacionales_x000a__x000a_ACTUALIZADO_x000a_30112021"/>
  </r>
  <r>
    <x v="0"/>
    <x v="0"/>
    <s v="Visita de Inspección y Vigilancia Archivo general de la Nación _x000a_H 8"/>
    <s v="H8"/>
    <s v="La DIAN, si bien cuenta con el documento Sistema Integrado de Conservación (SIC), elaborado conforme a la norma, presuntamente incumple lo establecido en los artículos 09, 11 y 25 del Acuerdo 006 de 2014, respecto a “Responsabilidad del SIC” al no evidenciarse implementación, no se encuentra aprobado por el Representante legal de la DIAN y no se evidencia seguimiento y Control en desarrollo de cada uno de los programas que debe indicar."/>
    <m/>
    <s v="Ajustar, aprobar e implementar el Sistema Integrado de Conservación (SIC), "/>
    <m/>
    <s v="Revisar, actualizar y aprobar el Sistema Integrado de Conservación (SIC)"/>
    <s v="SIC"/>
    <d v="2019-09-16T00:00:00"/>
    <d v="2020-12-30T00:00:00"/>
    <n v="67.285714285714292"/>
    <n v="1"/>
    <n v="1"/>
    <x v="0"/>
    <s v="DGC_x000a_NC - Subproceso de Recursos Administrativos_x000a_Dirección de Gestión Corporativa_x000a_Subdirección Administrativa_x000a_Coordinación de Documentación_x000a__x000a_ACTUALIZADO_x000a_30112021"/>
  </r>
  <r>
    <x v="0"/>
    <x v="0"/>
    <m/>
    <m/>
    <m/>
    <m/>
    <m/>
    <m/>
    <s v="Adelantar el seguimiento y control de la implementación del Sistema Integrado de Conservación (SIC) "/>
    <s v="Informe semestral  de seguimiento"/>
    <d v="2021-01-04T00:00:00"/>
    <d v="2022-12-30T00:00:00"/>
    <n v="103.57142857142857"/>
    <n v="0.6"/>
    <n v="0.82"/>
    <x v="1"/>
    <s v="DGC_x000a_NC - Subproceso de Recursos Administrativos_x000a_Dirección de Gestión Corporativa_x000a_Subdirección Administrativa_x000a_Coordinación de Documentación_x000a__x000a_DS - Subproceso de Recursos Administrativos_x000a_Directores Seccionales _x000a_Jefes del GIT de Documentación o quien haga sus veces_x000a__x000a_ACTUALIZADO_x000a_30112021"/>
  </r>
  <r>
    <x v="0"/>
    <x v="1"/>
    <s v="Auditoria Financiera Independiente a la UAE Dirección de Impuestos y Aduanas Nacionales – DIAN, Vigencia 2020_x000a__x000a_H4"/>
    <s v="19  03 004"/>
    <s v="HALLAZGO No. 4. CONSTRUCCIÓN DE LA INFRAESTRUCTURA DEL LABORATORIO NACIONAL DE ADUANAS DE LA DIRECCIÓN DE IMPUESTOS Y ADUANAS NACIONALES._x000a__x000a_“(…) incumplimiento por parte de los actores vinculados, de los términos pactados contractualmente y de las condiciones establecidas en los documentos de la licitación pública No. LP-00-005-2016 para el proceso de selección de la obra (…)_x000a__x000a_(…) el proyecto fue terminado en el año 2019, quince años después de su inicio que data del año 2004, (…) _x000a__x000a_(…) se pagó un estudio patológico para establecer el estado del edificio frontal de laboratorio existente (construido en 2007), no empero haberse realizado actualización de los diseños que fue entregado en el año 2015 (…)_x000a__x000a_(…) pagar con cargo a recursos del presupuesto nacional, actividades para la limpieza de elementos deteriorados por el transcurso del tiempo y un estudio patológico, inobservando los principios de la administración pública, entre ellos el de eficiencia, eficacia y economía (…)_x000a__x000a_(…) se recibió la actividad y se validaron documentos para el pago, sin la verificación de que lo físicamente suministrado e instalado correspondiera a lo pactado contractualmente;(…)_x000a__x000a_(…) incumplimiento de la DIAN de las obligaciones de supervisión como entidad contratante (…)_x000a__x000a_(…) incumplimiento por parte del ejecutor de la obra de las_x000a_obligaciones contractuales pactadas en la cláusula numeral once18 del respectivo contrato y en el numeral 7.7 del pliego de condiciones19 y en consecuencia el desembolso de recursos públicos, por actividad que no corresponde a la cantidad pactada. (…)_x000a__x000a_(…) daño al patrimonio público en los términos establecidos en el artículo 6 de la Ley 610 de 2000 y una posible incidencia disciplinaria al tenor de las Leyes 734 de 2002 y 1474 de 2011(…)”"/>
    <s v="“(…) debilidades en el seguimiento y control para la ejecución de la construcción del laboratorio, (…)_x000a__x000a_(…) debilidades en la gestión por parte de la DIAN, debido a que no fue ejecutado en el plazo establecido inicialmente, año 2009. (…)_x000a__x000a_(…) debilidades en los mecanismos de_x000a_seguimiento y control efectivo por parte de la interventoría, (…)”"/>
    <s v="Realizar los controles de los contratos de obra que se deriven de una licitación pública y que cuente con Interventoria externa."/>
    <s v="Realizar revisión y control mensual de los informes de Supervisión, verificando el cumplimiento a la completitud de los requisitos y soportes."/>
    <s v="Informe mensual de verificación durante la ejecución del plazo contractual"/>
    <n v="1"/>
    <d v="2021-08-01T00:00:00"/>
    <d v="2022-07-30T00:00:00"/>
    <n v="51.857142857142854"/>
    <n v="0.42"/>
    <n v="0.42"/>
    <x v="1"/>
    <s v="DGC_x000a_NC - Subproceso de Recursos Administrativos_x000a_Dirección de Gestión Corporativa_x000a_Subdirección Administrativa_x000a_Coordinación de Infraestructura_x000a__x000a_ACTUALIZADO_x000a_30112021"/>
  </r>
  <r>
    <x v="0"/>
    <x v="1"/>
    <m/>
    <m/>
    <m/>
    <m/>
    <s v="Realizar los controles de los contratos de obra que se deriven de una licitación pública y que cuente con Interventoria externa."/>
    <s v="Realizar revisión y control mensual de los informes de interventoria, verificando el cumplimiento a la completitud de los requisitos y soportes."/>
    <s v="Informe mensual de verificación durante la ejecución del plazo contractual"/>
    <n v="1"/>
    <d v="2021-08-01T00:00:00"/>
    <d v="2022-07-30T00:00:00"/>
    <n v="51.857142857142854"/>
    <n v="0.42"/>
    <n v="0.42"/>
    <x v="1"/>
    <s v="DGC_x000a_NC - Subproceso de Recursos Administrativos_x000a_Dirección de Gestión Corporativa_x000a_Subdirección Administrativa_x000a_Coordinación de Infraestructura_x000a__x000a_ACTUALIZADO_x000a_30112021"/>
  </r>
  <r>
    <x v="0"/>
    <x v="1"/>
    <m/>
    <m/>
    <m/>
    <m/>
    <s v="Realizar los controles de los contratos de obra que se deriven de una licitación pública y que cuente con Interventoria externa."/>
    <s v="Realizar visitas periódicas de obra y promover en coordinación con la interventoria, las acciones necesarias o alertas tempranas para mitigar posibles incumplimientos."/>
    <s v="Informe mensual de las visitas de obra, durante la vigencia de la ejecución de las obras."/>
    <n v="1"/>
    <d v="2021-08-01T00:00:00"/>
    <d v="2022-07-31T00:00:00"/>
    <n v="52"/>
    <n v="0.42"/>
    <n v="0.42"/>
    <x v="1"/>
    <s v="DGC_x000a_NC - Subproceso de Recursos Administrativos_x000a_Dirección de Gestión Corporativa_x000a_Subdirección Administrativa_x000a_Coordinación de Infraestructura_x000a__x000a_ACTUALIZADO_x000a_30112021"/>
  </r>
  <r>
    <x v="0"/>
    <x v="1"/>
    <s v="5 Aud Regular Vig 2008 Recaudadora_x000a__x000a_AEF - Seguimiento PM 2014"/>
    <s v="16 03 002"/>
    <s v="HALLAZGO 5. Expedientes: 9600055, 96000357, 96000342 y 20010131. Se recibió en septiembre de 2005 maquinaria en dación en pago por $680 millones y $185,4 millones, trasladados a Almagrario–Bosa, permaneciendo aun en esta a mayo 30 de 2009, evidenciando una gestión ineficaz y antieconómica, al no realizarse su disposición final. Se indica por la DIAN estos bienes fueron incluidos en la Licitación Pública LP-NC-005-2006, por “$679.900.000 y $184.390.000”, estando sobrevaluados repecto al estado de la maquinaria, de acuerdo al Peritaje Técnico su valor actual es de $7,2 y $10,4 millones, respectivamente, no realizando en su momento el avalúo para establecer el valor mínimo de venta de los bienes, segun lo establecido en el parágrafo del artículo 14 del Decreto 855/94._x000a_Se recibió asi mismo en septiembre y noviembre de 2005, elementos de cacharrería en dación en pago por $88 millones y muebles y enseres por $6,7 millones, bienes que fueron trasladados a Almagrario–Bosa, permaneciendo a 30/05/09 aun en la almacenadora, sin que se evidencie gestión de la DIAN para su venta o destino final, toda vez que se trata de elementos nuevos._x000a_Las situaciones anteriores generan desgaste económico y administrativo, en detrimento de las finanzas de la entidad, al incumplir la Orden Administrativa No 006 de Diciembre 31/04, numeral 7, “El proceso de comercialización  de los bienes se debe iniciar máximo dentro  de los (60) días hábiles siguientes al recibo del mismo”."/>
    <s v="Indebida aplicación de la Orden Administrativa No. 06 de 2004, numeral 7, y falta gestión frente a la comercialización y disposición de los bienes recibidos en dación en pago.  "/>
    <s v="Disponer de los bienes muebles adjudicados a la Nación por  valor de $ 83.392.920, en custodia de la Dirección Seccional de Aduanas de Bogotá, a 30 de  noviembre de 2006."/>
    <s v="Realizar las actas de entrega de los bienes dispuestos de acuerdo a la modalidad de disposición aplicada."/>
    <s v="valor de los bienes dispuestos en el periodo / valor total de los bienes. Periodicidad Trimestral."/>
    <n v="1"/>
    <d v="2020-11-01T00:00:00"/>
    <d v="2022-10-31T00:00:00"/>
    <n v="104.14285714285714"/>
    <n v="1"/>
    <n v="1"/>
    <x v="0"/>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9052020_x000a_31102020_x000a_30112021"/>
  </r>
  <r>
    <x v="0"/>
    <x v="1"/>
    <m/>
    <m/>
    <m/>
    <m/>
    <s v="Disponer de los bienes muebles adjudicados a la Nación por valor de $295.073.969,00, en custodia de la Dirección Seccional de Aduanas de Bogotá. "/>
    <s v="Realizar las actas de entrega de los bienes dispuestos de acuerdo a la modalidad de disposición aplicada."/>
    <s v="valor de los bienes dispuestos en el periodo / valor total de los bienes. Periodicidad Trimestral."/>
    <n v="1"/>
    <d v="2022-11-01T00:00:00"/>
    <d v="2023-10-31T00:00:00"/>
    <n v="52"/>
    <n v="0"/>
    <n v="0"/>
    <x v="1"/>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4102022_x000a_"/>
  </r>
  <r>
    <x v="0"/>
    <x v="1"/>
    <s v="6 Aud Regular Vig 2008 Recaudadora_x000a__x000a_AEF - Seguimiento PM 2014"/>
    <s v="16 03 002"/>
    <s v="Bodegaje Bienes Recibidos en Dación de Pago. Efectuada visita de inspección administrativa ocular a las bodegas Almagrario-Bosa donde la DIAN tiene mercancía en custodia, se estableció que a marzo/09 esta empresa le ha facturado a la Entidad por concepto de bodegaje la suma de $361.5 millones, que equivalen al 38% de los bienes recibidos en dación en pago, hecho que ocasiona gastos adicionales a la entidad en detrimento de sus finanzas, en la medida en que la DIAN no gestione el destino final de estos bienes ocasionando detrimento patrimonial en igual cuantía, lo anterior constituye un hallazgo con presunta incidencia fiscal."/>
    <s v="Indebida aplicación de la Orden Administrativa No. 06 de 2004, numeral 7, y falta gestión frente a la comercialización y disposición de los bienes recibidos en dación en pago. "/>
    <s v="Disponer de los bienes muebles adjudicados a la Nación por valor de $481.033.006,82,en custodia de la dirección Seccional de Aduanas de Bogotá a diciembre 31 de 2009."/>
    <s v="Realizar las actas de entrega de los bienes dispuestos de acuerdo a la modalidad de disposición aplicada."/>
    <s v="valor de los bienes dispuestos en el periodo / valor total de los bienes. Periodicidad Trimestral."/>
    <n v="1"/>
    <d v="2023-01-02T00:00:00"/>
    <d v="2023-12-30T00:00:00"/>
    <n v="51.714285714285715"/>
    <n v="0"/>
    <n v="0"/>
    <x v="1"/>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9052020_x000a_31102020_x000a_30112021_x000a_09122022"/>
  </r>
  <r>
    <x v="0"/>
    <x v="1"/>
    <s v="18 Aud Regular Vig 2009 Recaudadora_x000a__x000a_AEF - Seguimiento PM 2014"/>
    <s v="19 03 001"/>
    <s v="Comercialización de Bienes recibidos en Dación de Pago. La orden administrativa No. 6 de Diciembre 31 de 2004 en su numeral 7.1 señala que el proceso de comercialización de los bienes recibidos en Dación de Pago deberá iniciarse máximo dentro de los 60 días hábiles siguientes al recibo del mismo.  No obstante, se evidenció que para los bienes recibidos por parte de la entidad auditada bajo el concepto de Dación en Pago no se ha iniciado el proceso de comercialización, en el término establecido en la orden administrativa correspondiente."/>
    <s v="Debilidades en la gestión de los funcionarios y de las directivas en el Nivel Central de la Entidad."/>
    <s v="Disponer de los bienes muebles adjudicados a la Nación, asi:  DS de Aduanas de Bogotá $481.033.006,82, DS de Aduanas de Cali $39.366.210.11,  DS de Aduanas de Cúcuta $5.600.000, DS de Impuestos y Aduanas de manizales $27.391.441,  DS de Aduanas de Medellín $56.273.770 a diciembre 31 de 2009."/>
    <s v="Realizar las actas de entrega de los bienes dispuestos de acuerdo a la modalidad de disposición aplicada."/>
    <s v="valor de los bienes dispuestos en el periodo / valor total de los bienes. Periodicidad Trimestral."/>
    <n v="1"/>
    <d v="2023-01-02T00:00:00"/>
    <d v="2023-12-30T00:00:00"/>
    <n v="51.714285714285715"/>
    <n v="0"/>
    <n v="0"/>
    <x v="1"/>
    <s v="DGC_x000a_DS - Subproceso Operación Logística_x000a_Dirección Seccional de Aduanas de Bogotá_x000a_Dirección Seccional de Aduanas de Cali_x000a_Dirección Seccional de Impuestos y Aduanas de Cúcuta_x000a_Dirección Seccional de Impuestos y Aduanas de Manizales_x000a_Dirección Seccional de Aduanas de Medellín_x000a_División Administrativa y Financiera_x000a_GIT de Operación Logística _x000a__x000a_NC - Subproceso Operación Logística_x000a_Dirección de Gestión Corportiva_x000a_Subdirección Logística_x000a__x000a_REFORMULADO_x000a_29052020_x000a_31102020_x000a_30112021_x000a_09122022"/>
  </r>
  <r>
    <x v="0"/>
    <x v="1"/>
    <s v="14 Aud DS ADUANAS, Ipiales, Cartagena, Cucuta, Bogotá, B/ventura, Cali, Urabá Vig P.Semestre 2015"/>
    <s v="19 03 002"/>
    <s v="Hallazgo No.14: Actas de destrucción de mercancías 1o semestre 2015_x000a_En la revisión efectuada a las actividades del Grupo de Comercialización, no se evidenciaron las correspondientes actas de destrucción de la vigencia auditada. No obstante, haberse definido su situación aproximadamente hace más de seis (6) meses. Por debilidades en la función de planeación, seguimiento y control del grupo, no se realizó oportunamente la gestión para su destrucción y baja del inventario, incurriendo en el pago adicional por el servicio de depósito o bodegaje._x000a_"/>
    <s v="Debilidades en la función de planeación, seguimiento y control de grupo"/>
    <s v="Disponer de las Mercancias con situación jurídica definida por valor de $ 439.166.576, correspondiente a mercancias ingresadas antes del 31 de diciembre de 2015."/>
    <s v="Realizar Egresos de las mercancias registradas en el sistema ADA."/>
    <s v="Valor de la mercancía dispuesta en el periodo/valor total de las mercancias a disponer. Periodicidad Trimestral."/>
    <n v="1"/>
    <d v="2023-01-02T00:00:00"/>
    <d v="2023-12-30T00:00:00"/>
    <n v="51.714285714285715"/>
    <n v="0"/>
    <n v="0"/>
    <x v="1"/>
    <s v="DGC_x000a_DS - Subproceso Operación Logística_x000a_GIT de Operación Logística _x000a_Dirección Seccional de Aduanas de Cali_x000a__x000a_REFORMULADO _x000a_29052020_x000a_30102020_x000a_30112021_x000a_09122022"/>
  </r>
  <r>
    <x v="0"/>
    <x v="1"/>
    <s v="5 Aud. Reg.  Función Recaudadora Vig. 2010_x000a__x000a_AEF - Seguimiento PM 2014"/>
    <s v="19 05 100"/>
    <s v="En los depósitos Almagrario y Almaviva se encuentran mercancías almacenadas con situación jurídica definida que tienen más de tres años de antigüedad cuyo valor aduanero asciende a la suma de $2.713,3 millones"/>
    <s v="Demoras en la aprobación por parte del nivel central de los eventos de disposición de mercancías"/>
    <s v="Disponer de las Mercancias con situación jurídica definida y registradas en el sistema ADA por valor de $ 2.589.186.195, con corte a diciembre 31 de 2016._x000a_"/>
    <s v="Realizar Egresos de las mercancias registradas en el sistema ADA."/>
    <s v="valor de la mercancía dispuesta en el periodo / valor total de las mercancias a disponer. Periodicidad Trimestral."/>
    <n v="1"/>
    <d v="2023-01-02T00:00:00"/>
    <d v="2023-12-30T00:00:00"/>
    <n v="51.714285714285715"/>
    <n v="0"/>
    <n v="0"/>
    <x v="1"/>
    <s v="DGC_x000a_DS - Subproceso Operación Logística_x000a_GIT de Operación Logística _x000a_Dirección Seccional de Aduanas de Cartagena_x000a_Área que apoya Subdirección Logística_x000a__x000a_REFORMULADO_x000a_29052020_x000a_31102020_x000a_30112021_x000a_09122022"/>
  </r>
  <r>
    <x v="0"/>
    <x v="1"/>
    <s v="1 Aud. Regular Vigencia 2010_x000a_(Recaudadora)_x000a__x000a_AEF - Seguimiento PM 2014"/>
    <s v="14 04 004"/>
    <s v="Hallazgo No. 1_x000a_En los archivos de la seccional no se encontraron reportes de evaluación del contrato que evidencien seguimiento a las observaciones formuladas por parte de la seccional de conformidad con el memorando 000655 de octubre 6 de 2009, como se observa en los formatos de evaluación bimestral en los cuales se consignan las observaciones de diferente naturaleza y que en el caso de las  facturas CU-0000916 de 08-07-2010, presenta dos descuentos por $ 168.228. _x000a_Así mismo, no se encontraron  en la dirección seccional reportes de seguimiento y evaluación de la ejecución del contrato, que complementen las actividades de control y seguimiento  a la contratación de almacenamiento de mercancías. _x000a_De otra parte, se  pudo determinar la existencia de vehículos en estado de abandono y alguna chatarra que por  su precaria condición actual  no representa un activo con posibilidades de comercialización y antes por el contrario le generan al estado unos costos de bodegaje que para el caso de Almaviva para la vigencia 2010 ascendió a $ 55.5 millones y Alpopular $ 132.04 millones y que en algunos casos datan desde el 2003.  Estos hechos adicionalmente al costo de almacenaje que representan generan un incumplimiento a los lineamientos del indicador de control de tiempos de almacenamientos (I.P.M.A) contemplados en el numeral 5.1  de la orden Administrativa 003 de 2001, que establece como referencia del indicador un término de (90) días como referencia para la permanencia de la mercancía en depósito.  _x000a_"/>
    <s v="Deficiencias de control interno de gestión administrativa en la aplicación de normatividad y procedimientos internos."/>
    <s v="Realizar y remitir un informe de gestión adelantantada en calidad de supervisor de ejecución del contrato de almacenamiento, en donde se refleje cada una de las actuaciones realizadas y las evidencias frente a los hallazgos encontrados."/>
    <s v="Realizar y enviar informe de gestión a la supervision."/>
    <s v="Informes de supervisón"/>
    <n v="1"/>
    <d v="2015-03-01T00:00:00"/>
    <d v="2015-09-30T00:00:00"/>
    <n v="30.428571428571427"/>
    <n v="1"/>
    <n v="1"/>
    <x v="0"/>
    <s v="DGC_x000a_DS - Subproceso Operación Logística_x000a_División  Administrativa y financiera_x000a_GIT de Operación Logística de la Dirección Seccional de Cucúta _x000a__x000a_ACTUALIZADO_x000a_30112021"/>
  </r>
  <r>
    <x v="0"/>
    <x v="1"/>
    <m/>
    <m/>
    <m/>
    <m/>
    <m/>
    <s v="Consolidar y verificar los informes de gestión presentados, y tramitar lo correspondiente de acuerdo con el resultado obtenido."/>
    <s v="Informes de resultados y observaciones"/>
    <n v="1"/>
    <d v="2015-03-01T00:00:00"/>
    <d v="2015-10-31T00:00:00"/>
    <n v="34.857142857142854"/>
    <n v="1"/>
    <n v="1"/>
    <x v="0"/>
    <s v="DGC_x000a_NC - Subproceso Operación Logística_x000a_Dirección de Gestión Corportiva_x000a_Subdirección Logística_x000a_Coordinación de Optimización de la Operación Logística_x000a__x000a_ACTUALIZADO_x000a_30112021_x000a_"/>
  </r>
  <r>
    <x v="0"/>
    <x v="1"/>
    <m/>
    <m/>
    <m/>
    <m/>
    <s v="Gestionar la disposición de           $ 8.902.914 de mercancías que a diciembre 31 de 2014, esta pendiente por disponer."/>
    <s v="Realizar egresos de la mercancía dispuesta, objeto del hallazgo en el aplicativo ADA."/>
    <s v="Valor de la mercancía egresada"/>
    <n v="8902914"/>
    <d v="2023-01-02T00:00:00"/>
    <d v="2023-12-30T00:00:00"/>
    <n v="51.714285714285715"/>
    <n v="0"/>
    <n v="0"/>
    <x v="1"/>
    <s v="DGC_x000a_DS - Subproceso Operación Logística_x000a_División Administrativa y Financiera_x000a_GIT de Operación Logística  de la Dirección Seccional de Cucúta_x000a__x000a_NC - Subproceso Operación Logística_x000a_Dirección de Gestión Corportiva_x000a_Subdirección Logística_x000a_Coordinacional de Gestión Social y Comercialización _x000a_Coordinación de Destrucciones y Chatarrización_x000a__x000a_REFORMULADO_x000a_30092016_x000a_31092017_x000a_30032018_x000a_30032019_x000a_30042020_x000a_05052021_x000a_30112021_x000a_09122022"/>
  </r>
  <r>
    <x v="0"/>
    <x v="1"/>
    <m/>
    <m/>
    <m/>
    <m/>
    <s v="Revisar, actualizar y publicar los procedimientos relacionados con la disposición de mercancías."/>
    <s v="Ajustar los procedimientos relacionados con la disposición de mercancías a las necesidades actuales de la entidad."/>
    <s v="Procedimiento ajustado"/>
    <n v="1"/>
    <d v="2020-05-01T00:00:00"/>
    <d v="2020-12-31T00:00:00"/>
    <n v="34.857142857142854"/>
    <n v="1"/>
    <n v="1"/>
    <x v="0"/>
    <s v="DGC_x000a_NC - Subproceso Operación Logística_x000a_Dirección de Gestión Corportiva_x000a_Subdirección Logística_x000a_Dirección de Gestión Estrategica y Analítica_x000a_Subdirección de Procesos_x000a__x000a_REFORMULADO_x000a_30042020_x000a_ACTUALIZADO_x000a_30112021"/>
  </r>
  <r>
    <x v="0"/>
    <x v="1"/>
    <s v="11 Aud  Proceso Comercialización_x000a_Subproceso Control y Administración de Mercancías Aprehendidas, Decomisadas y Abandonadas a Favor de la Nación Vigencia 2018 - 2019 - a 30 de junio de 2020"/>
    <s v="12  02  002"/>
    <s v="HALLAZGO No. 11. DISPOSICION DE MERCANCIAS: PERECEDEROS, EN ABANDONO Y OTROS _x000a__x000a_DS de Aduanas de Bogotá - DS de Aduanas de Cúcuta            _x000a__x000a_(…) las acciones ejecutadas por la DIAN no han sido efectivas para cumplir con la función de disposición de las mercancías aprehendidas, decomisadas o abandonadas a favor de la Nación."/>
    <s v="(…) inobservancia de los principios de eficacia y celeridad, así como del incumplimiento del procedimiento de disposición de mercancías y la falta de control y seguimiento a través del sistema de información"/>
    <s v="DS Cúcuta: Proceder con la Disposición de la Mercancía en Abondono (Bomba de agua según DIIAM 38071117605)"/>
    <s v="1. Remitir a la Subdireción de Gestión Comercial  el proyecto de resolución de Disposición por la modalidad de Chatarrización."/>
    <s v="Oficio de remisión del proyecto resolución  a la Coordinación de Disposición de Mercancías."/>
    <n v="1"/>
    <d v="2020-12-07T00:00:00"/>
    <d v="2021-01-15T00:00:00"/>
    <n v="5.5714285714285712"/>
    <n v="1"/>
    <n v="1"/>
    <x v="0"/>
    <s v="DGC_x000a_NC - Subproceso Operación Logística_x000a_Dirección de Gestión Corportiva_x000a_Subdirección Logística_x000a__x000a_DS - Subproceso Operación Logística_x000a_Dirección Seccional de Aduanas de Cúcuta_x000a_GIT de Operación Logística     _x000a__x000a_ACTUALIZADO_x000a_30112021"/>
  </r>
  <r>
    <x v="0"/>
    <x v="1"/>
    <m/>
    <m/>
    <m/>
    <m/>
    <s v="DS Cúcuta: Proceder con la Disposición 346 items de Mercancía consistente en Vehículos nuevos, usados, motocicletas nuevas y usadas, por valor de $2,166,171,383, "/>
    <s v="Elaborar y remitir a la Subdirección de Gestión  Comercial los proyectos para la Disposición de Mercancías."/>
    <s v="Oficios o correos"/>
    <n v="1"/>
    <d v="2023-01-02T00:00:00"/>
    <d v="2023-09-30T00:00:00"/>
    <n v="38.714285714285715"/>
    <n v="0"/>
    <n v="0"/>
    <x v="1"/>
    <s v="DGC_x000a_NC - Subproceso Operación Logística_x000a_Dirección de Gestión Corportiva_x000a_Subdirección Logística_x000a__x000a_DS - Subproceso Operación Logística_x000a_Dirección Seccional de Aduanas de Cúcuta_x000a_GIT de Operación Logística     _x000a__x000a_REFORMULADO_x000a_30112021_x000a_09122022"/>
  </r>
  <r>
    <x v="0"/>
    <x v="1"/>
    <m/>
    <m/>
    <m/>
    <m/>
    <m/>
    <s v="Disponer de las mercancías remitidas en los proyectos de disposisión   a la Subdirección de Gestión Comercial."/>
    <s v="Egresos de mercancías"/>
    <n v="1"/>
    <d v="2023-01-02T00:00:00"/>
    <d v="2023-12-30T00:00:00"/>
    <n v="51.714285714285715"/>
    <n v="0"/>
    <n v="0"/>
    <x v="1"/>
    <s v="DGC_x000a_NC - Subproceso Operación Logística_x000a_Dirección de Gestión Corportiva_x000a_Subdirección Logística_x000a_Coordinación de  Chatarrización y Destrucciones                            _x000a_Coordinación de Gestión Social y Comercialización_x000a__x000a_DS - Subproceso Operación Logística_x000a_Dirección Seccional de Aduanas de Cúcuta         _x000a_GIT de Operación Logística     _x000a__x000a_REFORMULADO_x000a_30112021_x000a_09122022"/>
  </r>
  <r>
    <x v="0"/>
    <x v="1"/>
    <m/>
    <m/>
    <m/>
    <m/>
    <s v="DS Cúcuta: Proceder con la Disposición de 144 items de Mercancía varias consistente en Hogar,Vestuario,Accesorios Personal; Industriales; Perecederos; Joyas; perecederos, artículos para deporte,etc, por valor de $894,025,751. "/>
    <s v="Elaborar y remitir a la Subdirección de Gestión  Comercial los proyectos para la Disposición de Mercancías."/>
    <s v="Oficio o correo "/>
    <n v="1"/>
    <d v="2023-01-02T00:00:00"/>
    <d v="2023-09-30T00:00:00"/>
    <n v="38.714285714285715"/>
    <n v="0"/>
    <n v="0"/>
    <x v="1"/>
    <s v="DGC_x000a_NC - Subproceso Operación Logística_x000a_Dirección de Gestión Corportiva_x000a_Subdirección Logística_x000a__x000a_DS - Subproceso Operación Logística_x000a_Dirección Seccional de Aduanas de Cúcuta_x000a_GIT de Operación Logística     _x000a__x000a_REFORMULADO_x000a_05052021_x000a_30112021_x000a_09122022"/>
  </r>
  <r>
    <x v="0"/>
    <x v="1"/>
    <m/>
    <m/>
    <m/>
    <m/>
    <m/>
    <s v="Disponer de las mercancías remitidas en los proyectos de disposisión   a la Subdirección de Gestión Comercial."/>
    <s v="Egresos de mercancías"/>
    <n v="1"/>
    <d v="2023-01-02T00:00:00"/>
    <d v="2023-12-30T00:00:00"/>
    <n v="51.714285714285715"/>
    <n v="0"/>
    <n v="0"/>
    <x v="1"/>
    <s v="DGC_x000a_NC - Subproceso Operación Logística_x000a_Dirección de Gestión Corportiva_x000a_Subdirección Logística_x000a_Coordinación de Gestión Social y Comercialización                                    _x000a_Coordinación de  Chatarrización y Destrucciones _x000a__x000a_DS - Subproceso Operación Logística_x000a_Dirección Seccional de Aduanas de Cúcuta         _x000a_GIT de Operación Logística     _x000a__x000a_REFORMULADO_x000a_30112021_x000a_09122022"/>
  </r>
  <r>
    <x v="0"/>
    <x v="1"/>
    <m/>
    <m/>
    <m/>
    <m/>
    <s v="DS Bogotá: Adelantar las inspecciones de las mercancias que se encuentran en existencias por valor de $1.576.476.588"/>
    <s v="Mercancia sin inspeccionar: Elaborar programación de inspección de mercancias clasificadas como perecederos correspondiente a 23 DIM por valor de $3.846.720,  48 DIM con situación jurídica definida en abandono por valor de $43.528.402 y 185 DIM en decomiso por valor de $1.529.101.466 con el fin de determinar la modalidad de disposición de las mercancias. "/>
    <s v="Actas de Inspección y Oficios de remisión de los proyectos de disposición a la Coordinación de Disposición de Mercancías por valor de $1.576.476.588"/>
    <n v="1"/>
    <d v="2023-01-02T00:00:00"/>
    <d v="2023-12-30T00:00:00"/>
    <n v="51.714285714285715"/>
    <n v="0"/>
    <n v="0"/>
    <x v="1"/>
    <s v="DGC_x000a_NC - Subproceso Operación Logística_x000a_Dirección de Gestión Corportiva_x000a_Subdirección Logística_x000a__x000a_DS - Subproceso Operación Logística_x000a_Dirección Seccional de Aduanas de Bogotá   _x000a_GIT de Operación Logística   _x000a__x000a_REFORMULADO_x000a_30112021  _x000a_09122022"/>
  </r>
  <r>
    <x v="0"/>
    <x v="1"/>
    <m/>
    <m/>
    <m/>
    <m/>
    <s v="DS Bogotá: Elaborar y remitir los proyectos de disposición de mercancías por valor de  $. 2.011.386.590"/>
    <s v="Proyecto de Venta (Joyas): Remitir a la Coordinación de Disposición de Mercancías los proyectos de venta  4 DIM por valor de $7.834.734, 47 DIIAM por valor de $739.132.154  y 38 DIM por valor de $846.896.307 para ser incluidos en el contrato de venta con Intermediario Idoneo vigencia 2021.   Proyecto de Disposición (Vehiculos): Remitir a la Coordinación de Disposición de Mercancías los proyectos de donación 2 DIM por valor de $105.000.000.  Mercancias varias inspeccionadas (Joyas y Vehiculos): Elaborar los proyectos de Resolución de venta teniendo en cuenta las caracteristicas de las mercancias de 4 DIIAM por valor de $166.409.390 y remitir a la Coordinación de disposición de Mercancías para ser incluidos en el contrato de venta con Intermediario Idoneo vigencia 2021. "/>
    <s v="Oficios de remisión de los proyectos de disposición a la Coordinación de Disposición de Mercancías por valor de $2.011.386.590"/>
    <n v="1"/>
    <d v="2023-01-02T00:00:00"/>
    <d v="2023-12-30T00:00:00"/>
    <n v="51.714285714285715"/>
    <n v="0"/>
    <n v="0"/>
    <x v="1"/>
    <s v="DGC_x000a_NC - Subproceso Operación Logística_x000a_Dirección de Gestión Corportiva_x000a_Subdirección Logística_x000a_Coordinación de Gestión Social y Comercialización                         _x000a_Coordinación de  Chatarrización y Destrucciones_x000a__x000a_DS - Subproceso Operación Logística_x000a_Dirección Seccional de Aduanas de Bogotá        _x000a_GIT de Operación Logística_x000a__x000a_REFORMULADO_x000a_30112021_x000a_09122022"/>
  </r>
  <r>
    <x v="0"/>
    <x v="1"/>
    <m/>
    <m/>
    <m/>
    <m/>
    <m/>
    <s v="Mercancias en proyecto de destrucción por valor de $146.114.005: Gestionar las Resoluciones de destrucción ordinaria que se encuentran en proyecto de 127 DIIAM y culminar con su disposición.  "/>
    <s v="Actas de destrucción"/>
    <n v="3"/>
    <d v="2021-01-01T00:00:00"/>
    <d v="2022-03-31T00:00:00"/>
    <n v="64.857142857142861"/>
    <n v="3"/>
    <n v="1"/>
    <x v="0"/>
    <s v="DGC_x000a_NC - Subproceso Operación Logística_x000a_Dirección de Gestión Corportiva_x000a_Subdirección Logística_x000a__x000a_DS - Subproceso Operación Logística_x000a_Dirección Seccional de Aduanas de Bogotá_x000a_GIT de Operación Logística_x000a__x000a_REFORMULADO_x000a_30112021"/>
  </r>
  <r>
    <x v="0"/>
    <x v="1"/>
    <s v="1  Aud  Proceso Comercialización_x000a_Subproceso Control y Administración de Mercancías Aprehendidas, Decomisadas y Abandonadas a Favor de la Nación Vigencia 2018 - 2019 - a 30 de junio de 2020"/>
    <s v="19  03 003   "/>
    <s v="HALLAZGO No. 1. MECANISMOS DE CONTROL A DISPOSICIÓN DE MERCANCÍAS ADA                                           DS Impuestos y Aduanas de Buenaventura “(…) existen mercancías sin disponer almacenadas en los depósitos (…), al no ser dispuestas pese a tener orden del fiscal o por haberse declarado el decomiso, o disposición de las Mercancías a favor de la Nación, (…)en promedio se tienen 618 días para realizar la disposición final de la mercancía (…)”"/>
    <s v="Las situaciones expuestas obedecen a debilidades de control interno al no haber establecido en sus procedimientos el tiempo máximo para disponer de la mercancía, con el objetivo de garantizar la eficacia de las operaciones en el proceso de disposición de la mercancía ADA."/>
    <s v="Realizar seguimiento a las mercancias que cumplen con los requisitos para proceder a su disposicion"/>
    <s v="Hacer seguimiento mensual a las mercancias que estan  para disposicion a través de un cuadro de control (Matriz MIC), de conformidad con la normatividad aduanera y los instructivos vigentes, generando alertas respecto de las actas de reparto."/>
    <s v="Informes de Seguimiento mensual a las existencias en Matriz de Informacion de Comercializacion MIC"/>
    <n v="6"/>
    <d v="2021-01-01T00:00:00"/>
    <d v="2021-06-30T00:00:00"/>
    <n v="25.714285714285715"/>
    <n v="6"/>
    <n v="1"/>
    <x v="0"/>
    <s v="DGC_x000a_NC - Subproceso Operación Logística _x000a_Dirección de Gestión Corportiva_x000a_Subdirección Logística_x000a__x000a_DS - Subproceso Operación Logística_x000a_Dirección Seccional de Impuestos y Aduanas de Buenaventura  _x000a_GIT de Operación Logística_x000a__x000a_ACTUALIZADO_x000a_30112021"/>
  </r>
  <r>
    <x v="0"/>
    <x v="1"/>
    <m/>
    <m/>
    <m/>
    <m/>
    <s v="Disponer  de las  Mercancías ADA, a través de las diferentes modalidades  por valor de $11,116,440,798 que corresponden a 20 documentos de Ingreso (DIIM) relacionados en el Hallazgo por la CGR."/>
    <s v="Disponer  de las  Mercancías ADA, a través de las diferentes modalidades "/>
    <s v="Egresos de mercancías"/>
    <n v="1"/>
    <d v="2023-01-02T00:00:00"/>
    <d v="2023-08-30T00:00:00"/>
    <n v="34.285714285714285"/>
    <n v="0"/>
    <n v="0"/>
    <x v="1"/>
    <s v="DGC_x000a_NC - Subproceso Operación Logística _x000a_Dirección de Gestión Corportiva_x000a_Subdirección Logística_x000a_Coordinación de Gestión Social y Comercialización                                 _x000a_Coordinación de  Chatarrización y Destrucciones _x000a__x000a_DS - Subproceso Operación Logística_x000a_Dirección Seccional de Impuestos y Aduanas de de Buenaventura  _x000a_GIT de Operación Logística_x000a__x000a_ACTUALIZADO_x000a_30112021_x000a_09122022"/>
  </r>
  <r>
    <x v="0"/>
    <x v="1"/>
    <s v="Auditoría Financiera Independiente a la UAE Dirección de Impuestos y Aduanas Nacionales – DIAN, Vigencia 2021"/>
    <s v="16 01 002"/>
    <s v="HALLAZGO No. 1. BAJA DE ACTIVOS INTANGIBLES_x000a__x000a_A 31 de diciembre de 2021, el estado de situación financiera registra activos intangibles por $17.039.961.743 sin uso, que aún no han sido retirados del inventario y que se encuentran totalmente depreciados, generando que la información revelada a los diferentes usuarios no corresponda a la realidad de los hechos económicos y a registro de activos que no son potencial de servicio para la entidad"/>
    <s v="“(…) inobservancia del Manual de Políticas contables de la Función_x000a_Pagadora. (…)”"/>
    <s v="1. Egresar del sistema de Inventarios u Almacén SICOB los activos intangibles totalmente depreciados y en desuso"/>
    <s v="1. Expedición del acto administrativo  que determine la baja de Activos de Intangibles._x000a_2. Realizar el registro de Egreso de los Activos Intangibles en desuso en el SI SICOB._x000a_3. Registro Contable en el SIIF Nación._x000a_4. Verificación del Listado de Activos Intangibles, a fin de revisar que no existan intangibles totalmente amortizados en Servicio y se dé cumplimiento a la politica Contable de la entidad."/>
    <s v="1. Acto Administrativo._x000a_2. Comprobante de Egreso - SICOB_x000a_3. Comprobante Contable - SIIF Nación._x000a_4. Generación del Listado de Activos Intagibles registrados en el SI SICOB "/>
    <n v="4"/>
    <d v="2022-06-15T00:00:00"/>
    <d v="2022-09-30T00:00:00"/>
    <n v="15.285714285714286"/>
    <n v="0"/>
    <n v="0"/>
    <x v="1"/>
    <s v="DGC_x000a_NC - Subproceso de Recursos Administrativos_x000a_Dirección de Gestión Corporativa_x000a_Subdirección Administrativa_x000a_Coordinación de Servicios Generales_x000a__x000a_NC - Subproceso de Recursos Financieros_x000a_Dirección de Gestión Corporativa_x000a_Subdirección Financiera_x000a_Coordinación de Analisis y Gestión Contable_x000a__x000a_ELABORACIÓN_x000a_15062022"/>
  </r>
  <r>
    <x v="1"/>
    <x v="1"/>
    <s v="4 Aud Especial Vig 2005- Jun 2009_x000a__x000a_AEF - Seguimiento PM 2014"/>
    <s v="22 02 001"/>
    <s v="Hallazgo No. 4 Cumplimiento cronograma._x000a_El desarrollo del Modelo Muisca programado inicialmente para terminar el 31 de diciembre de 2009, tuvo que ser reprogramado hasta el año 2012."/>
    <s v="Fallas de la planeación, falta de seguimiento, control y monitoreo a la ejecución del proyecto."/>
    <s v="Definir Estrategia de Digitalización del Proyecto de Desaduanamiento._x000a_"/>
    <s v="Estrategia de Digitalización"/>
    <s v="Documento de Estrategia"/>
    <n v="1"/>
    <d v="2020-01-01T00:00:00"/>
    <d v="2020-06-30T00:00:00"/>
    <n v="25.857142857142858"/>
    <n v="1"/>
    <n v="1"/>
    <x v="0"/>
    <s v="DGIT_x000a_NC -  Subproceso Innovación y Tecnología_x000a_Dirección de Gestión de Innovación y Tecnología_x000a_Subdirección de Innovación y Proyectos_x000a__x000a_REFORMULADO_x000a_30092017_x000a_30092019_x000a_ACTUALIZADO_x000a_30112021"/>
  </r>
  <r>
    <x v="1"/>
    <x v="1"/>
    <m/>
    <m/>
    <m/>
    <m/>
    <s v="Priorizar y detallar requermimientos Funcionales tecnologicos necesario para la solucion tecnologica  del Proyecto de Desaduanamiento._x000a__x000a_"/>
    <s v="Requerimientos Funcionales"/>
    <s v="Documento de requerimientos funcionales"/>
    <n v="1"/>
    <d v="2020-07-01T00:00:00"/>
    <d v="2020-12-31T00:00:00"/>
    <n v="26.142857142857142"/>
    <n v="1"/>
    <n v="1"/>
    <x v="0"/>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_x000a__x000a_REFORMULADO_x000a_30092019_x000a_ACTUALIZADO_x000a_30112021"/>
  </r>
  <r>
    <x v="1"/>
    <x v="1"/>
    <m/>
    <m/>
    <m/>
    <m/>
    <s v="Desarrollar o adquirir la solucion tecnologica del Proyecto de Desaduanamiento._x000a__x000a_"/>
    <s v="1. Informe de avance del proceso de contratación."/>
    <s v="Informe de avance del proceso"/>
    <n v="1"/>
    <d v="2022-01-01T00:00:00"/>
    <d v="2022-07-31T00:00:00"/>
    <n v="30.142857142857142"/>
    <n v="0.92"/>
    <n v="0.92"/>
    <x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 _x000a_20052022_x000a_"/>
  </r>
  <r>
    <x v="1"/>
    <x v="1"/>
    <m/>
    <m/>
    <m/>
    <m/>
    <m/>
    <s v="2. Plan de trabajo del desarrollo de la solución tecnológica."/>
    <s v="Plan de trabajo"/>
    <n v="1"/>
    <d v="2022-08-01T00:00:00"/>
    <d v="2022-12-31T00:00:00"/>
    <n v="21.714285714285715"/>
    <n v="0"/>
    <n v="0"/>
    <x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 _x000a_20052022_x000a_"/>
  </r>
  <r>
    <x v="1"/>
    <x v="1"/>
    <m/>
    <m/>
    <m/>
    <m/>
    <s v="Desarrollar y poner en producción la solución tecnológica del proyecto de Desaduanamiento."/>
    <s v="1. Iniciar el desarrollo de la solución Tecnológica"/>
    <s v="Seguimiento trimestral a la implementación de la solución Tecnológica"/>
    <n v="3"/>
    <d v="2023-01-01T00:00:00"/>
    <d v="2023-12-31T00:00:00"/>
    <n v="52"/>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 _x000a_20052022"/>
  </r>
  <r>
    <x v="1"/>
    <x v="1"/>
    <m/>
    <m/>
    <m/>
    <m/>
    <m/>
    <s v="2. Puesta en producción de la solución tecnológica"/>
    <s v="Puesta en producción"/>
    <n v="1"/>
    <d v="2024-07-01T00:00:00"/>
    <d v="2024-12-31T00:00:00"/>
    <n v="26.142857142857142"/>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 _x000a_20052022"/>
  </r>
  <r>
    <x v="1"/>
    <x v="1"/>
    <s v="PROYECTO CSNI - DIAN . Entregado a la DIAN por el Minhacienda según oficio 2-2014-004964 del 11/02/2014_x000a__x000a_AEF - Seguimiento PM 2014"/>
    <s v="22 02 100"/>
    <s v="El cronograma estimado de disposición de nuevos servicios informáticos electrónicos Proyecto Expansión MUISCA 2010 - 2012  no presenta avance para los servicios de Administración de Muestras, Zonas Francas, Administración de Bienes Aprehendidos-Decomisados-Abandonados, Facilidades de Pago, Intervención en Procesos Especiales y Representación Externa."/>
    <s v="Debilidades en la planeación, seguimiento, control y monitoreo a la ejecución del Proyecto."/>
    <s v="1. Aplicar lo definido en el Procedimiento PR-SI-0002_Gestión de Solicitudes para la Creación o Ajuste de Sistemas de Información,   para la puesta en producción del Proyecto Núcleo Básico - Fase I - Proyecto de Zonas Francas, que integra la culminación de los Proyectos inicialmente conceptualizados para la Expansión MUISCA 2010 - 2012. _x000a__x000a_NOTA:_x000a__x000a_LA PRESENTE PROPUESTA ESTÁ  SUPEDITADA A CAMBIOS, POR  LOS NUEVOS LINEAMIENTOS QUE DETERMINE LA DIRECCIÓN GENERAL SOBRE EL  PROYECTO DEL NUCLEO BÁSICO - FASE I  - ZONAS FRANCAS."/>
    <s v="1. Realizar el análisis y diseño para la puesta en producción del Proyecto  Núcleo Básico - Fase I - Proyecto de Zonas Francas,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19-01-16T00:00:00"/>
    <d v="2020-01-15T00:00:00"/>
    <n v="52"/>
    <n v="3"/>
    <n v="1"/>
    <x v="0"/>
    <s v="DGIT_x000a_NC - Subproceso Innovación y Tecnología_x000a_Dirección de Gestión de Innovación y Tecnología_x000a_Subdirección de Soluciones y Desarrollo_x000a__x000a_REFORMULADO_x000a_30092017_x000a_ACTUALIZADO_x000a_30112021"/>
  </r>
  <r>
    <x v="1"/>
    <x v="1"/>
    <m/>
    <m/>
    <m/>
    <m/>
    <m/>
    <s v="2. Realizar la codificación para la puesta en producción del Proyecto  Núcleo Básico - Fase I - Proyecto de Zonas Francas, debidamente  formalizados en el  Formato  Información de Versión 300001 -  FT-SI-2180 ."/>
    <s v="a. (01) un de Formato Información de Versión 300001 -  FT-SI-2180 "/>
    <n v="1"/>
    <d v="2020-01-16T00:00:00"/>
    <d v="2021-01-17T00:00:00"/>
    <n v="52.428571428571431"/>
    <n v="1"/>
    <n v="1"/>
    <x v="0"/>
    <s v="DGIT_x000a_NC - Subproceso Innovación y Tecnología_x000a_Dirección de Gestión de Innovación y Tecnología_x000a_Subdirección de Soluciones y Desarrollo_x000a__x000a_REFORMULADO_x000a_30092017_x000a_ACTUALIZADO_x000a_30112021"/>
  </r>
  <r>
    <x v="1"/>
    <x v="1"/>
    <m/>
    <m/>
    <m/>
    <m/>
    <m/>
    <s v="3. 1. Ejecutar  las pruebas funcionales y realizar el despliegue  en producción del Proyecto Núcleo Básico - Fase I - Proyecto de Zonas Francas,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1"/>
    <d v="2021-01-18T00:00:00"/>
    <d v="2022-01-19T00:00:00"/>
    <n v="52.285714285714285"/>
    <n v="1"/>
    <n v="1"/>
    <x v="0"/>
    <s v="DGIT_x000a_NC - Subproceso Innovación y Tecnología_x000a_Dirección de Gestión de Innovación y Tecnología_x000a_Subdirección de Soluciones y Desarrollo_x000a__x000a_REFORMULADO_x000a_30/09/2017_x000a_ACTUALIZADO_x000a_30112021"/>
  </r>
  <r>
    <x v="1"/>
    <x v="1"/>
    <m/>
    <m/>
    <m/>
    <m/>
    <s v="Priorizar y detallar requerimientos funcionales tecnológicos necesario para la solución tecnológica para el proceso de Comercialización."/>
    <s v="Requerimientos Funcionales"/>
    <s v="Documento de requerimientos funcionales"/>
    <n v="1"/>
    <d v="2019-11-01T00:00:00"/>
    <d v="2020-10-30T00:00:00"/>
    <n v="52"/>
    <n v="1"/>
    <n v="1"/>
    <x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ACTUALIZADO_x000a_30112021"/>
  </r>
  <r>
    <x v="1"/>
    <x v="1"/>
    <m/>
    <m/>
    <m/>
    <m/>
    <s v="Desarrollar o adquirir la solución tecnológica  para el proceso de Comercialización."/>
    <s v="Adelantar el proceso de_x000a_contratación de la_x000a_solución tecnológica."/>
    <s v="Contrato firmado"/>
    <n v="1"/>
    <d v="2023-01-01T00:00:00"/>
    <d v="2023-10-31T00:00:00"/>
    <n v="43.285714285714285"/>
    <n v="0"/>
    <n v="0"/>
    <x v="1"/>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
  </r>
  <r>
    <x v="1"/>
    <x v="1"/>
    <m/>
    <m/>
    <m/>
    <m/>
    <s v="Inicio de la_x000a_implementación de la_x000a_solución tecnológica del_x000a_Proyecto."/>
    <s v="Plan de trabajo de_x000a_implementación de la solución_x000a_tecnológica."/>
    <s v="Plan de trabajo"/>
    <n v="1"/>
    <d v="2023-11-01T00:00:00"/>
    <d v="2024-05-31T00:00:00"/>
    <n v="30.285714285714285"/>
    <n v="0"/>
    <n v="0"/>
    <x v="1"/>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
  </r>
  <r>
    <x v="1"/>
    <x v="1"/>
    <m/>
    <m/>
    <m/>
    <m/>
    <m/>
    <s v="Seguimiento trimestral al plan_x000a_de trabajo"/>
    <s v="Seguimiento trimestral al plan_x000a_de trabajo"/>
    <n v="4"/>
    <d v="2024-06-01T00:00:00"/>
    <d v="2025-05-31T00:00:00"/>
    <n v="52"/>
    <n v="0"/>
    <n v="0"/>
    <x v="1"/>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
  </r>
  <r>
    <x v="1"/>
    <x v="1"/>
    <m/>
    <m/>
    <m/>
    <m/>
    <s v="Implantación de la_x000a_solución tecnológica"/>
    <s v="Puesta en producción de la_x000a_solución"/>
    <s v="Puesta en producción"/>
    <n v="1"/>
    <d v="2025-06-01T00:00:00"/>
    <d v="2025-12-31T00:00:00"/>
    <n v="30.428571428571427"/>
    <n v="0"/>
    <n v="0"/>
    <x v="1"/>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
  </r>
  <r>
    <x v="1"/>
    <x v="1"/>
    <m/>
    <m/>
    <m/>
    <m/>
    <s v="1. Aplicar lo definido en el Procedimiento PR-SI-0002_Gestión de Solicitudes para la Creación o Ajuste de Sistemas de Información,   para la puesta en producción del Proyecto Representación Externa, que integra la culminación de los Proyectos inicialmente conceptualizados para la Expansión MUISCA 2010 - 2012. _x000a_"/>
    <s v="1. Realizar el análisis y diseño para la puesta en producción del Proyecto Representación Externa, debidamente  formalizados en los Formatos de Modelo de Diseño -  FT-SI-2003, Diseño de Base de Datos - FT-SI-2004 y Diseño de Interfaz de Usuario - FT-SI-2005."/>
    <s v="a. (01) un Formato Modelo de Diseño - FT-SI-2003_x000a__x000a_b. (01) un Formato Diseño de Base de Datos - FT-SI-2004_x000a__x000a_c. (01) un Formato Diseño de Interfaz de Usuario - FT-SI-2005"/>
    <n v="3"/>
    <d v="2019-09-18T00:00:00"/>
    <d v="2020-07-30T00:00:00"/>
    <n v="45.142857142857146"/>
    <n v="3"/>
    <n v="1"/>
    <x v="0"/>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ACTUALIZADO_x000a_30112021"/>
  </r>
  <r>
    <x v="1"/>
    <x v="1"/>
    <m/>
    <m/>
    <m/>
    <m/>
    <m/>
    <s v="3. 1. Ejecutar  las pruebas funcionales y realizar el despliegue  en producción del Proyecto  Representación Externa, debidamente  formalizados en el  Formato  Aceptación de Pruebas Funcionales y Salida a Producción  - FT-SI-1851 y autorizado mediante Acta de Comité de Gestión de  Cambios de Tecnología."/>
    <s v="_x000a_a. (01) un Formato  de Aceptación de Pruebas Funcionales y Salida a Producción  - FT-SI-1851_x000a__x000a_b. (01) un Acta de Comité de Gestión de  Cambios de Tecnología del Software instalado y en Producción."/>
    <n v="3"/>
    <d v="2020-08-01T00:00:00"/>
    <d v="2020-10-30T00:00:00"/>
    <n v="12.857142857142858"/>
    <n v="3"/>
    <n v="1"/>
    <x v="0"/>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ACTUALIZADO_x000a_30112021"/>
  </r>
  <r>
    <x v="1"/>
    <x v="1"/>
    <s v="2 Aud Funcion pagadora Vig  2014"/>
    <s v="14  04 004"/>
    <s v="Hallazgo No. 2 Planeación Contrato Fábrica de Software Externa (D)_x000a_Se evidenció que de la veinticuatro (24) soluciones informáticas definidas por la DIAN a implementar según los pliegos de condiciones, quince (15) de dichas soluciones se encuentran en la fase de elaboración que incluye únicamente el levantamiento de requerimientos de alto nivel representados en documentos (artefactos) y no software en producción al usuario final con sus fases de estabilización y garantía. También se observa que las soluciones informáticas que llegarán a la fase construcción (nueve -9), todos los casos de uso levantados no serán implementados en producción ya que la entidad definió que únicamente los casos de uso de urgencia y relevancia llegarán a dicha fase._x000a_Adicionalmente se observó que de los veintiocho (28) servicios o trámites que se debían actualizar, complementar o mantener, a la fecha se han efectuado seis (6) que representan el 21.4% del total. _x000a_Las anteriores situaciones se presentan por debilidades en la planeación contractual, ya que se definió que las soluciones informáticas a implementar se entregarían por fases y se facturaría por horas debidamente prestadas y no por producto terminado o software en producción al usuario final, pese a los recursos invertidos en cuantía de $14.894 millones incluida reserva para el año 2015 en $1.257 millones."/>
    <s v="Deficiencias en la puesta en producción de las veinticuatro (24) soluciones informáticas a implementar definidas en los pliegos de condiciones y a los cuales se acogió el contratista._x000a__x000a_Deficiencia en la actividad de supervisión contractual y de control."/>
    <s v="Enviar por parte del Supervisor del Contrato DIAN - INDRA de la Subdirección de Gestión de Tecnología de Información y Telecomunicaciones a cada uno de las Áreas Usuarias,    la documentación con la información y el estado final de cada uno de sus Proyectos   de acuerdo a sus competencias de Negocios, con el fin de determinar la correspondiente puesta en producción de los Sistemas de Información."/>
    <s v="1.1. Remitir al Subdirector de Gestión de Recaudo y Cobranzas, los documentos con la información del Levantamiento de Requerimientos, que están relacionados con el Proyecto de Cartera._x000a_1.2. Remitir al  Subdirector de Gestión de Comercio Exterior,  los documentos con la información del Levantamiento de Requerimientos, que están  relacionados con los Proyectos de Zonas Francas y el de  Tráfico Postal._x000a_1.3. Remitir al Subdirector de Gestión Técnica Aduanera, los documentos con la información del Desarrollo, que están relacionados con el Proyecto de Laboratorio de Aduanas._x000a_1.4. Remitir al Subdirector de Gestión de Registro Aduanero, los documentos con la información de Desarrollo, que están relacionados con el Proyecto de SEIEX (Sistemas Especiales de Importación - Exportación)._x000a_1.5. Remitir al Director de Gestión Jurídica, los documentos con la información del Levantamiento de Requerimientos, que están relacionados con el Proyecto de Jurídica._x000a_1.6. Remitir al Subdirector de Gestión de Representación Externa, los documentos con la información en lo que le corresponde al  Levantamiento de Requerimientos del Proyecto de  Jurídica y al Desarrollo del Proyecto de Representación Externa._x000a_1.7. Remitir al Subdirector de Gestión de Recursos Jurídicos los documentos con la información en lo que le corresponde al  Levantamiento de Requerimientos del Proyecto de  Jurídica  y al Desarrollo del Proyecto de Recursos Jurídicos._x000a_1.8. Remitir al  Subdirector de Gestión de Normativa y Doctrina, los documentos con la información en lo que le corresponde al  Levantamiento de Requerimientos del Proyecto de  Jurídica  y al Desarrollo del Proyecto de Normativa Doctrina._x000a_1.9. Remitir al Subdirector de Gestión de Procesos y Competencias Laborales, los documentos con la información del Levantamiento de Requerimientos, que están relacionados con el   Proyecto de Calidad._x000a_1.10. Remitir al Subdirector de Gestión de Fiscalización Tributaria, los documentos con la información del Levantamiento de Requerimientos, que están relacionados con los Proyectos de Anotaciones Fiscales Fase II, el de Factura Electrónica y el de Proveedores Fase II; y los documentos con la información del Desarrollo, que están relacionados con los Proyectos de Anotaciones Fiscales Fase I, el de Factura Electrónica y el de Proveedores Fase I._x000a_1.11. Remitir al Coordinador RILO y Auditoría de Denuncias, los documentos con la información del Desarrollo, que están relacionado con el Proyecto de Denuncias de Fiscalización._x000a_1.12. Remitir al Subdirector de Gestión de Asistencia al Cliente, los documentos con la información del Desarrollo, que están relacionados con el Proyecto Numeración de Facturación._x000a_1.13. Remitir al Subdirector de Gestión de Recursos Físicos, los documentos con la información del Levantamiento de Requerimientos, que están relacionados con los Proyectos de Infraestructura, el de Inventarios Fase I, y el de Inventarios Fase II; los documentos con la información del Desarrollo y Puesta en Producción, que está relacionado con el Proyecto de Inventarios Fase I; y los documentos con la información del Desarrollo que está relacionado con el Proyecto de Contratación._x000a_1.14. Remitir al Subdirector de Gestión Comercial, los documentos con la información del Levantamiento de Requerimientos  relacionados con el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1.15. Remitir al Subdirector de Gestión de Análisis Operacional, los documentos con la información del Levantamiento de Requerimientos, que están relacionados con el Proyecto de Planeación."/>
    <s v="Documentos"/>
    <n v="24"/>
    <d v="2015-10-01T00:00:00"/>
    <d v="2016-04-30T00:00:00"/>
    <n v="30.285714285714285"/>
    <n v="24"/>
    <n v="1"/>
    <x v="0"/>
    <s v="DGIT_x000a_NC - Subproceso Innovación y Tecnología_x000a_Dirección de Gestión de Innovación y Tecnología_x000a_Subdirección de Soluciones y Desarrollo_x000a__x000a_REFORMULADO_x000a_30042016_x000a_ACTUALIZADO_x000a_30112021_x000a_"/>
  </r>
  <r>
    <x v="1"/>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
    <s v="Presentar  ante el Centro de Despacho  por  parte del Área Usuaria,  el requerimiento del Proyecto correspondiente a su negocio y determinar la prioridad  para la puesta en producción del mismo; proyectos que se relacionan de la siguiente manera:_x000a__x000a_1.1. Subdirector de Gestión de Recaudo y Cobranzas - Proyecto de Cartera._x000a_1.2. Subdirector de Gestión de Comercio Exterior - Proyectos de Zonas Francas y el de  Tráfico Postal._x000a_1.3. Subdirector de Gestión Técnica Aduanera - Proyecto de Laboratorio de Aduanas._x000a_1.4. Subdirector de Gestión de Representación Externa -  Proyecto de  Jurídica/Representación Externa._x000a_1.5. Subdirector de Gestión de Recursos Jurídicos -  Proyecto de  Jurídica/Recursos Jurídicos._x000a_1.6. Subdirector de Gestión de Normativa y Doctrina -  Proyecto de  Jurídica/ Normativa y Doctrina._x000a_1.7. Subdirector de Gestión de Fiscalización Tributaria - Proyectos de Anotaciones Fiscales Fase I,  Anotaciones Fiscales Fase II, de Factura Electrónica,  de Proveedores Fase I y el de Proveedores Fase II._x000a_1.8. Coordinador RILO y Auditoría de Denuncias - Proyecto de Denuncias de Fiscalización._x000a_1.9. Subdirector de Gestión de Asistencia al Cliente - Proyecto Numeración de Facturación._x000a_1.10. Subdirector de Gestión de Recursos Físicos - Proyectos de Infraestructura,  de Inventarios Fase I y el de Inventarios Fase II._x000a_1.11. Subdirector de Gestión Comercial -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1.12. Subdirector de Gestión de Análisis Operacional - Proyecto de Planeación._x000a_"/>
    <s v="Actas de Centro de Despacho con el registro de  los requerimientos aprobados,     para  la puesta en producción por cada uno de los  Sistemas de Información,  presentados por las  respectivas Áreas Usuarias de Negocio."/>
    <n v="19"/>
    <d v="2016-05-02T00:00:00"/>
    <d v="2016-12-31T00:00:00"/>
    <n v="34.714285714285715"/>
    <n v="19"/>
    <n v="1"/>
    <x v="0"/>
    <s v="DGIT_x000a_NC - Subproceso Innovación y Tecnología_x000a_Dirección de Gestión de Innovación y Tecnología_x000a_Subdirección de Soluciones y Desarrollo_x000a__x000a_REFORMULADO_x000a_30042016_x000a_ACTUALIZADO_x000a_30112021"/>
  </r>
  <r>
    <x v="1"/>
    <x v="1"/>
    <m/>
    <m/>
    <m/>
    <m/>
    <m/>
    <s v="2. Realizar el análisis correspondiente a la valoración de las Especificaciones Funcionales presentadas incialmente y como resultado del mismo, elaborar el correspondiente cronograma de actividades para  la puesta en producción de  cada uno de los Sistemas de Información requeridos por las siguientes Áreas Usuarias:  Subdirección  de Gestión de Recaudo y Cobranzas,  Subdirector de Gestión de Comercio Exterior , Subdirección de Gestión de Representación Externa, Subdirección de Gestión de Fiscalización Tributaria, Coordinación RILO y Auditoría de Denuncias, Subdirección de Gestión de Recursos Físicos, Subdirección de Gestión Comercial y la Subdirección de Gestión de Análisis Operacional;  en el Marco del Subproceso &quot;Construcción de Sistemas de Información&quot;  del Proceso &quot;Servicios Informáticos&quot;  y acorde con los siguientes Procedimientos :_x000a__x000a_15. PR-SI-0148_Análisis de Requerimientos de los Sistemas de Información._x000a__x000a__x000a_EXCEPTO LOS SIGUIENTES PROYECTOS : _x000a__x000a_LABORATORIO DE ADUANAS -  Se encuentra en Producción_x000a_SEIEX - SISTEMAS ESPECIALES DE IMPORTACIÓN  - EXPORTACIÓN - Informan de la No continuidad _x000a_RECURSOS JURÍDICOS - Informan  de la No continuidad _x000a_NORMATIVA Y DOCTRINA - Informan de la No continuidad _x000a_CALIDAD - Informan de la No continuidad _x000a_FACTURA ELECTRÓNICA - Se encuentra en Producción_x000a_NUMERACIÓN DE FACTURACIÓN - Se encuentra en Producción"/>
    <s v="1. Elaboración y aprobación de Cronograma de Actividades elaborado y formallizado  para la puesta en producción de los  siguientes Proyectos: _x000a__x000a_1. Cartera_x000a_2. Núcleo Básico - Fase I - Sistema de Información de  Zonas Francas_x000a_2.1. Núcleo Básico - Fase I - Sistema de Información de  Tráfico Postal_x000a_3.  Núcleo Básico - Fase I - Sistema de Información deTráfico Postal. Jurídica/Representación Externa_x000a_4. Anotaciones Fiscales Fase I_x000a_4.1. Anotaciones Fiscales Fase II_x000a_4.2. Proveedores Fase I_x000a_4.3. Proveedores Fase II_x000a_5. Denuncias de Fiscalización_x000a_6. Infraestructura_x000a_6.1. Inventarios Fase I _x000a_6.2 . Inventarios Fase II_x000a_7.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8. Planeación_x000a__x000a_1. (14) catorce Cronogramas de Actividades, de acuerdo con cada procedimiento  para la construcción de los sistemas de información."/>
    <n v="14"/>
    <d v="2017-07-01T00:00:00"/>
    <d v="2018-06-30T00:00:00"/>
    <n v="52"/>
    <n v="14"/>
    <n v="1"/>
    <x v="0"/>
    <s v="DGIT_x000a_NC - Subproceso Innovación y Tecnología_x000a_Dirección de Gestión de Innovación y Tecnología_x000a_Subdirección de Soluciones y Desarrollo_x000a__x000a_REFORMULADO_x000a_30092017_x000a_ACTUALIZADO_x000a_30112021"/>
  </r>
  <r>
    <x v="1"/>
    <x v="1"/>
    <m/>
    <m/>
    <m/>
    <m/>
    <m/>
    <s v="3. Realizar el levantamiento de requerimientos funcionales para la puesta en producción del Proyecto depuesta en producción del   Núcleo Básico - Fase I - Proyectos de Zonas Francas y el de Tráfico Postal, debidamente  formalizados en los Formatos de Especificación Funcional Detallada -  FT-SI-2007  y Casos de Uso -  FT-SI-2009."/>
    <s v="1. Generación de (02) dos formatos debidamente formalizados para la puesta en producción del Proyecto de Núcleo Básico - Fase I - Proyectos de Zonas Francas y el de Tráfico Postal:_x000a__x000a_1. (02) dos Formato de Especificación Funcional Detallada -  FT-SI-2007 _x000a__x000a_2.(02) dos Formato de Casos de Uso -  FT-SI-2009"/>
    <n v="4"/>
    <d v="2017-07-03T00:00:00"/>
    <d v="2017-07-31T00:00:00"/>
    <n v="4"/>
    <n v="4"/>
    <n v="1"/>
    <x v="0"/>
    <s v="DGIT_x000a_NC - Subproceso Innovación y Tecnología_x000a_Dirección de Gestión de Innovación y Tecnología_x000a_Subdirección de Soluciones y Desarrollo_x000a__x000a_REFORMULADO_x000a_30092017_x000a_ACTUALIZADO_x000a_30112021"/>
  </r>
  <r>
    <x v="1"/>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NOTA:_x000a__x000a__x000a_LA PRESENTE PROPUESTA ESTÁ  SUPEDITADA A CAMBIOS, POR  LOS NUEVOS LINEAMIENTOS QUE DETERMINE LA DIRECCIÓN GENERAL SOBRE LOS PROYECTOS DEL  NUCLEO BÁSICO - FASE I  - ZONAS FRANCAS Y EL DE TRÁFICO POSTAL."/>
    <s v="4. Realizar el análisis y diseño para la puesta en producción del Proyecto   Núcleo Básico - Fase I - Proyecto de Zonas Francas ,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19-01-16T00:00:00"/>
    <d v="2020-01-15T00:00:00"/>
    <n v="52"/>
    <n v="3"/>
    <n v="1"/>
    <x v="0"/>
    <s v="DGIT_x000a_NC - Subproceso Innovación y Tecnología_x000a_Dirección de Gestión de Innovación y Tecnología_x000a_Subdirección de Soluciones y Desarrollo_x000a__x000a_REFORMULADO_x000a_30092017_x000a_30092018_x000a_30042020_x000a_ACTUALIZADO_x000a_30112021"/>
  </r>
  <r>
    <x v="1"/>
    <x v="1"/>
    <m/>
    <m/>
    <m/>
    <m/>
    <m/>
    <s v="5. Realizar la codificación para la puesta en producción del Proyecto   Núcleo Básico - Fase I - Proyecto de Zonas Francasl, debidamente  formalizados en el  Formato  Información de Versión 300001 -  FT-SI-2180 ."/>
    <s v="a. (01) un de Formato Información de Versión 300001 -  FT-SI-2180 "/>
    <n v="1"/>
    <d v="2020-01-16T00:00:00"/>
    <d v="2021-01-17T00:00:00"/>
    <n v="52.428571428571431"/>
    <n v="1"/>
    <n v="1"/>
    <x v="0"/>
    <s v="DGIT_x000a_NC - Subproceso Innovación y Tecnología_x000a_Dirección de Gestión de Innovación y Tecnología_x000a_Subdirección de Soluciones y Desarrollo_x000a__x000a_REFORMULADO_x000a_30092017_x000a_30092018_x000a_ACTUALIZADO_x000a_30112021"/>
  </r>
  <r>
    <x v="1"/>
    <x v="1"/>
    <m/>
    <m/>
    <m/>
    <m/>
    <m/>
    <s v="6. Ejecutar  las pruebas funcionales y realizar el despliegue  en producción del Proyecto  Núcleo Básico - Fase I - Proyecto de Zonas Franca,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2"/>
    <d v="2021-01-18T00:00:00"/>
    <d v="2022-01-19T00:00:00"/>
    <n v="52.285714285714285"/>
    <n v="2"/>
    <n v="1"/>
    <x v="0"/>
    <s v="DGIT_x000a_NC - Subproceso Innovación y Tecnología_x000a_Dirección de Gestión de Innovación y Tecnología_x000a_Subdirección de Soluciones y Desarrollo_x000a__x000a_REFORMULADO_x000a_30/09/2017_x000a_30/09/2018_x000a_30/04/2020_x000a_ACTUALIZADO_x000a_30112021_x000a_"/>
  </r>
  <r>
    <x v="1"/>
    <x v="1"/>
    <m/>
    <m/>
    <m/>
    <m/>
    <m/>
    <s v="7. Realizar el análisis y diseño para la puesta en producción del Proyecto   Núcleo Básico - Fase I - Proyecto de   Tráfico Postal,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20-04-01T00:00:00"/>
    <d v="2020-07-30T00:00:00"/>
    <n v="17.142857142857142"/>
    <n v="3"/>
    <n v="1"/>
    <x v="0"/>
    <s v="DGIT_x000a_NC - Subproceso Innovación y Tecnología_x000a_Dirección de Gestión de Innovación y Tecnología_x000a_Subdirección de Soluciones y Desarrollo_x000a__x000a_ACTUALIZADO_x000a_30112021"/>
  </r>
  <r>
    <x v="1"/>
    <x v="1"/>
    <m/>
    <m/>
    <m/>
    <m/>
    <m/>
    <s v="8. Realizar la codificación para la puesta en producción del Proyecto   Núcleo Básico - Fase I - Proyecto de  Tráfico Postal, debidamente  formalizados en el  Formato  Información de Versión 300001 -  FT-SI-2180 ."/>
    <s v="a. (01) un de Formato Información de Versión 300001 -  FT-SI-2180 "/>
    <n v="1"/>
    <d v="2020-08-01T00:00:00"/>
    <d v="2021-01-17T00:00:00"/>
    <n v="24.142857142857142"/>
    <n v="1"/>
    <n v="1"/>
    <x v="0"/>
    <s v="DGIT_x000a_NC - Subproceso Innovación y Tecnología_x000a_Dirección de Gestión de Innovación y Tecnología_x000a_Subdirección de Soluciones y Desarrollo_x000a__x000a_ACTUALIZADO_x000a_30112021"/>
  </r>
  <r>
    <x v="1"/>
    <x v="1"/>
    <m/>
    <m/>
    <m/>
    <m/>
    <m/>
    <s v="9. Ejecutar  las pruebas funcionales y realizar el despliegue  en producción del Proyecto  Núcleo Básico - Fase I - l de  Tráfico Postal,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2"/>
    <d v="2021-01-18T00:00:00"/>
    <d v="2022-01-19T00:00:00"/>
    <n v="52.285714285714285"/>
    <n v="2"/>
    <n v="1"/>
    <x v="0"/>
    <s v="DGIT_x000a_NC - Subproceso Innovación y Tecnología_x000a_Dirección de Gestión de Innovación y Tecnología_x000a_Subdirección de Soluciones y Desarrollo_x000a__x000a_ACTUALIZADO_x000a_30112021"/>
  </r>
  <r>
    <x v="1"/>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NOTAS:_x000a__x000a_1. LOS  SISTEMAS DE INFORMACIÓN ALINV10, INFRAESTRUCTURA, INVENTARIO FASE I  E INVENTARIO FASE II, SE SE REEMPLAZARON  Y SE  EJECUTARON  MEDIANTE CONVENIO POR EL NUEVO  SISTEMA DE INFORMACIÓN SICOB._x000a__x000a__x000a_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_x000a_"/>
    <s v="1. Ejecutar el cronogama de  actividades  para  la puesta en producción del  Sistema de Información SICOB, requerido por la  Subdirección de Gestión de Recursos Físicos;  en el Marco del Subproceso &quot;Construcción de Sistemas de Información&quot;  del Proceso &quot;Servicios Informáticos&quot;."/>
    <s v="a. (01) un Formato Modelo de Diseño - FT-SI-2003_x000a__x000a_b. (01) un Formato Diseño de Base de Datos - FT-SI-2004_x000a__x000a_c. (01) un Formato Diseño de Interfaz de Usuario - FT-SI-2005"/>
    <n v="3"/>
    <d v="2018-09-18T00:00:00"/>
    <d v="2019-08-31T00:00:00"/>
    <n v="49.571428571428569"/>
    <n v="3"/>
    <n v="1"/>
    <x v="0"/>
    <s v="DGIT_x000a_NC - Subproceso Innovación y Tecnología_x000a_Dirección de Gestión de Innovación y Tecnología_x000a_Subdirección de Soluciones y Desarrollo_x000a__x000a_REFORMULADO_x000a_30042016_x000a_30092017_x000a_30092018_x000a_ACTUALIZADO_x000a_30112021"/>
  </r>
  <r>
    <x v="1"/>
    <x v="1"/>
    <m/>
    <m/>
    <m/>
    <m/>
    <m/>
    <s v="1. Ejecutar el cronogama de  actividades  para  la puesta en producción del  Sistema de Información SICOB, requerido por la  Subdirección de Gestión de Recursos Físicos;  en el Marco del Subproceso &quot;Construcción de Sistemas de Información&quot;  del Proceso &quot;Servicios Informáticos&quot;."/>
    <s v="a. (01) un Formato Información de Versión 300001 - FT-SI-2180 _x000a__x000a_b. (01) un Formato  de Aceptación de Pruebas Funcionales y Salida a Producción  - FT-SI-1851_x000a__x000a_c. (01) un Acta de Comité de Gestión de  Cambios de Tecnología del Software instalado y en Producción."/>
    <n v="3"/>
    <d v="2019-09-01T00:00:00"/>
    <d v="2019-12-31T00:00:00"/>
    <n v="17.285714285714285"/>
    <n v="3"/>
    <n v="1"/>
    <x v="0"/>
    <s v="DGIT_x000a_NC - Subproceso Innovación y Tecnología_x000a_Dirección de Gestión de Innovación y Tecnología_x000a_Subdirección de Soluciones y Desarrollo_x000a__x000a_REFORMULADO_x000a_30042016_x000a_30092017_x000a_30092018_x000a_ACTUALIZADO_x000a_30112021"/>
  </r>
  <r>
    <x v="1"/>
    <x v="1"/>
    <m/>
    <m/>
    <m/>
    <m/>
    <m/>
    <s v="Priorizar y detallar requerimientos funcionales tecnológicos necesario para la solución tecnológica para el proceso de Comercialización."/>
    <s v="Documento de requerimientos funcionales"/>
    <n v="1"/>
    <d v="2019-11-01T00:00:00"/>
    <d v="2020-10-30T00:00:00"/>
    <n v="52"/>
    <n v="1"/>
    <n v="1"/>
    <x v="0"/>
    <s v="DGIT_x000a_NC - Subproceso Innovación y Tecnología_x000a_Dirección de Gestión de Innovación y Tecnología_x000a_Subdirección de Soluciones y Desarrollo_x000a__x000a_NC - Subproceso Operación Logística_x000a_Dirección de Gestión Corporativa_x000a_Subdirección Logística_x000a__x000a_REFORMULADO_x000a_30092017_x000a_30092018_x000a_30092019_x000a_31102020_x000a_ACTUALIZADO_x000a_30112021"/>
  </r>
  <r>
    <x v="1"/>
    <x v="1"/>
    <m/>
    <m/>
    <m/>
    <m/>
    <m/>
    <s v="Desarrollar o adquirir la solución tecnológica  para el proceso de Comercialización."/>
    <s v="Contrato firmado"/>
    <n v="1"/>
    <d v="2023-01-01T00:00:00"/>
    <d v="2023-10-31T00:00:00"/>
    <n v="43.285714285714285"/>
    <n v="0"/>
    <n v="0"/>
    <x v="1"/>
    <s v="DGIT_x000a_NC - Subproceso Innovación y Tecnología_x000a_Dirección de Gestión de Innovación y Tecnología_x000a_Subdirección de Innovación y Proyectos_x000a_Subdirección de Soluciones y Desarrollo_x000a__x000a_REFORMULADO_x000a_30092017_x000a_30092018_x000a_30092019_x000a_21102020_x000a_30112021_x000a_20052022_x000a_09122022"/>
  </r>
  <r>
    <x v="1"/>
    <x v="1"/>
    <m/>
    <m/>
    <m/>
    <m/>
    <m/>
    <s v="Inicio de la_x000a_implementación de la_x000a_solución tecnológica del_x000a_Proyecto."/>
    <s v="Plan de trabajo de_x000a_implementación de la solución_x000a_tecnológica."/>
    <n v="1"/>
    <d v="2023-11-01T00:00:00"/>
    <d v="2024-05-31T00:00:00"/>
    <n v="30.285714285714285"/>
    <n v="0"/>
    <n v="0"/>
    <x v="1"/>
    <s v="DGIT_x000a_NC - Subproceso Innovación y Tecnología_x000a_Dirección de Gestión de Innovación y Tecnología_x000a_Subdirección de Innovación y Proyectos_x000a_Subdirección de Soluciones y Desarrollo_x000a__x000a_REFORMULADO_x000a_30092017_x000a_30092018_x000a_30092019_x000a_21102020_x000a_30112021_x000a_20052022_x000a_09122022"/>
  </r>
  <r>
    <x v="1"/>
    <x v="1"/>
    <m/>
    <m/>
    <m/>
    <m/>
    <m/>
    <m/>
    <s v="Seguimiento trimestral al plan_x000a_de trabajo"/>
    <n v="4"/>
    <d v="2024-06-01T00:00:00"/>
    <d v="2025-05-31T00:00:00"/>
    <n v="52"/>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Logística_x000a_Dirección de Gestión Corporativa_x000a_Subdirección Logística_x000a__x000a_REFORMULADO_x000a_30092017_x000a_30092018_x000a_30092019_x000a_21102020_x000a_30112021_x000a_20052022_x000a_09122022"/>
  </r>
  <r>
    <x v="1"/>
    <x v="1"/>
    <m/>
    <m/>
    <m/>
    <m/>
    <m/>
    <s v="Implantación de la_x000a_solución tecnológica"/>
    <s v="Puesta en producción de la solución"/>
    <n v="1"/>
    <d v="2025-06-01T00:00:00"/>
    <d v="2025-12-31T00:00:00"/>
    <n v="30.428571428571427"/>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Logística_x000a_Dirección de Gestión Corporativa_x000a_Subdirección Logística_x000a__x000a_REFORMULADO_x000a_30092017_x000a_30092018_x000a_30092019_x000a_21102020_x000a_30112021_x000a_20052022_x000a_09122022"/>
  </r>
  <r>
    <x v="1"/>
    <x v="1"/>
    <m/>
    <m/>
    <m/>
    <m/>
    <m/>
    <s v="3.1. Ejecutar el cronogama de  actividades  para  la puesta en producción de  cada uno de los Sistemas de Información:  Jurídica/Representación Externa,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19-09-18T00:00:00"/>
    <d v="2020-07-30T00:00:00"/>
    <n v="45.142857142857146"/>
    <n v="3"/>
    <n v="1"/>
    <x v="0"/>
    <s v="DGIT_x000a_NC - Subproceso Innovación y Tecnología_x000a_Dirección de Gestión de Innovación y Tecnología_x000a_Subdirección de Soluciones y Desarrollo_x000a__x000a_REFORMULADO_x000a_30092017_x000a_30092018_x000a_30042020_x000a_ACTUALIZADO_x000a_30112021"/>
  </r>
  <r>
    <x v="1"/>
    <x v="1"/>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0-08-01T00:00:00"/>
    <d v="2020-10-30T00:00:00"/>
    <n v="12.857142857142858"/>
    <n v="3"/>
    <n v="1"/>
    <x v="0"/>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30092018_x000a_30042020_x000a_ACTUALIZADO_x000a_30112021"/>
  </r>
  <r>
    <x v="1"/>
    <x v="1"/>
    <m/>
    <m/>
    <m/>
    <m/>
    <m/>
    <s v="3.2. Ejecutar el cronogama de  actividades  para  la puesta en producción de  cada uno de los Sistemas de Información:  Anotaciones Fiscales ,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20-06-01T00:00:00"/>
    <d v="2021-05-30T00:00:00"/>
    <n v="51.857142857142854"/>
    <n v="3"/>
    <n v="1"/>
    <x v="0"/>
    <s v="DGIT_x000a_NC - Subproceso Innovación y Tecnología_x000a_Dirección de Gestión de Innovación y Tecnología_x000a_Subdirección de Soluciones y Desarrollo_x000a__x000a_NC - Subproceso Fiscalización y Liquidación_x000a_Dirección de Gestión de Fisacalización_x000a_Subdirección de Fiscalización Tributaria_x000a__x000a_ACTUALIZADO_x000a_30112021"/>
  </r>
  <r>
    <x v="1"/>
    <x v="1"/>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2-07-01T00:00:00"/>
    <d v="2023-05-30T00:00:00"/>
    <n v="47.571428571428569"/>
    <n v="0"/>
    <n v="0"/>
    <x v="1"/>
    <s v="DGIT_x000a_NC - Subproceso Innovación y Tecnología_x000a_Dirección de Gestión de Innovación y Tecnología_x000a_Subdirección de Soluciones y Desarrollo_x000a__x000a_NC - Subproceso Fiscalización y Liquidación_x000a_Dirección de Gestión de Fisacalización_x000a_Subdirección de Fiscalización Tributaria_x000a__x000a_ACTUALIZADO_x000a_30112021_x000a_REFORMULADO_x000a_20052022"/>
  </r>
  <r>
    <x v="1"/>
    <x v="1"/>
    <m/>
    <m/>
    <m/>
    <m/>
    <m/>
    <s v="3.3. Ejecutar el cronogama de  actividades  para  la puesta en producción de  cada uno de los Sistemas de Información:  Prooveedores,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20-06-01T00:00:00"/>
    <d v="2021-05-30T00:00:00"/>
    <n v="51.857142857142854"/>
    <n v="3"/>
    <n v="1"/>
    <x v="0"/>
    <s v="DGIT_x000a_NC - Subproceso Innovación y Tecnología_x000a_Dirección de Gestión de Innovación y Tecnología_x000a_Subdirección de Soluciones y Desarrollo_x000a__x000a_NC - Subproceso Fiscalización y Liquidación_x000a_Dirección de Gestión de Fisacalización_x000a_Subdirección de Fiscalización Tributaria_x000a__x000a_ACTUALIZADO_x000a_30112021"/>
  </r>
  <r>
    <x v="1"/>
    <x v="1"/>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3-01-01T00:00:00"/>
    <d v="2023-07-30T00:00:00"/>
    <n v="30"/>
    <n v="0"/>
    <n v="0"/>
    <x v="1"/>
    <s v="DGIT_x000a_NC - Subproceso Innovación y Tecnología_x000a_Dirección de Gestión de Innovación y Tecnología_x000a_Subdirección de Soluciones y Desarrollo_x000a__x000a_NC - Subproceso Fiscalización y Liquidación_x000a_Dirección de Gestión de Fisacalización_x000a_Subdirección de Fiscalización Tributaria_x000a__x000a_ACTUALIZADO_x000a_30112021_x000a_RFORMULADO_x000a_20052022_x000a_09122022"/>
  </r>
  <r>
    <x v="1"/>
    <x v="1"/>
    <m/>
    <m/>
    <m/>
    <m/>
    <m/>
    <s v="3.4. Ejecutar el cronogama de  actividades  para  la puesta en producción de  cada uno de los Sistemas de Información:  Denuncias de Fiscalización,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19-09-18T00:00:00"/>
    <d v="2020-07-30T00:00:00"/>
    <n v="45.142857142857146"/>
    <n v="3"/>
    <n v="1"/>
    <x v="0"/>
    <s v="DGIT_x000a_NC - Subproceso Innovación y Tecnología_x000a_Dirección de Gestión de Innovación y Tecnología_x000a_Subdirección de Soluciones y Desarrollo_x000a__x000a_NC - Subproceso Fiscalización y Liquidación_x000a_Dirección de Gestión de Fisacalización_x000a_Subdirección de Apoyo en la Lucha contra el Delito Aduanero y Fiscal_x000a__x000a_ACTUALIZADO_x000a_30112021"/>
  </r>
  <r>
    <x v="1"/>
    <x v="1"/>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0-08-01T00:00:00"/>
    <d v="2020-12-31T00:00:00"/>
    <n v="21.714285714285715"/>
    <n v="3"/>
    <n v="1"/>
    <x v="0"/>
    <s v="DGIT_x000a_NC - Subproceso Innovación y Tecnología_x000a_Dirección de Gestión de Innovación y Tecnología_x000a_Subdirección de Soluciones y Desarrollo_x000a__x000a_NC - Subproceso Fiscalización y Liquidación_x000a_Dirección de Gestión de Fisacalización_x000a_Subdirección de Apoyo en la Lucha contra el Delito Aduanero y Fiscal_x000a__x000a_ACTUALIZADO_x000a_30112021"/>
  </r>
  <r>
    <x v="1"/>
    <x v="1"/>
    <m/>
    <m/>
    <m/>
    <m/>
    <m/>
    <s v="Priorizar y detallar requerimientos Funcionales tecnológicos necesario para la solución tecnológica  del Proyecto de Cartera._x000a__x000a_"/>
    <s v="Documento de requerimientos funcionales"/>
    <n v="1"/>
    <d v="2020-07-01T00:00:00"/>
    <d v="2020-12-31T00:00:00"/>
    <n v="26.142857142857142"/>
    <n v="1"/>
    <n v="1"/>
    <x v="0"/>
    <s v="DGIT_x000a_NC - Subproceso Innovación y Tecnología_x000a_Dirección de Gestión de Innovación y Tecnología_x000a_Subdirección de Soluciones y Desarrollo_x000a_Subdirección de Innovación y Proyectos_x000a__x000a_NC - Subproceso Recaudo - Devoluciones_x000a_Dirección de Gestión de Impuestos_x000a_Subdirección de Recaudo_x000a__x000a_REFORMULADO_x000a_30092017_x000a_30092018_x000a_31102020_x000a_ACTUALIZADO_x000a_30112021"/>
  </r>
  <r>
    <x v="1"/>
    <x v="1"/>
    <m/>
    <m/>
    <m/>
    <m/>
    <m/>
    <s v="Desarrollar o adquirir la solución tecnológica  para el proceso de Comercialización."/>
    <s v="Contrato firmado"/>
    <n v="1"/>
    <d v="2023-01-01T00:00:00"/>
    <d v="2023-10-31T00:00:00"/>
    <n v="43.285714285714285"/>
    <n v="0"/>
    <n v="0"/>
    <x v="1"/>
    <s v="DGIT_x000a_NC - Subproceso Innovación y Tecnología_x000a_Dirección de Gestión de Innovación y Tecnología_x000a_Subdirección de Innovación y Proyectos_x000a_Subdirección de Soluciones y Desarrollo_x000a__x000a_NC - Subproceso Recaudo - Devoluciones_x000a_Dirección de Gestión de Impuestos_x000a_Subdirección de Recaudo_x000a__x000a_REFORMULADO_x000a_30112021_x000a_20052022_x000a_09122022"/>
  </r>
  <r>
    <x v="1"/>
    <x v="1"/>
    <m/>
    <m/>
    <m/>
    <m/>
    <m/>
    <s v="Inicio de la_x000a_implementación de la_x000a_solución tecnológica del_x000a_Proyecto."/>
    <s v="Plan de trabajo de_x000a_implementación de la solución_x000a_tecnológica."/>
    <n v="1"/>
    <d v="2023-11-01T00:00:00"/>
    <d v="2024-05-31T00:00:00"/>
    <n v="30.285714285714285"/>
    <n v="0"/>
    <n v="0"/>
    <x v="1"/>
    <s v="DGIT_x000a_NC - Subproceso Innovación y Tecnología_x000a_Dirección de Gestión de Innovación y Tecnología_x000a_Subdirección de Innovación y Proyectos_x000a_Subdirección de Soluciones y Desarrollo_x000a__x000a_NC - Subproceso Recaudo - Devoluciones_x000a_Dirección de Gestión de Impuestos_x000a_Subdirección de Recaudo_x000a__x000a_REFORMULADO_x000a_30112021_x000a_20052022_x000a_09122022"/>
  </r>
  <r>
    <x v="1"/>
    <x v="1"/>
    <m/>
    <m/>
    <m/>
    <m/>
    <m/>
    <m/>
    <s v="Seguimiento trimestral al plan_x000a_de trabajo"/>
    <n v="4"/>
    <d v="2024-06-01T00:00:00"/>
    <d v="2025-05-31T00:00:00"/>
    <n v="52"/>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Recaudo - Devoluciones_x000a_Dirección de Gestión de Impuestos_x000a_Subdirección de Recaudo_x000a__x000a_REFORMULADO_x000a_30092017_x000a_30092018_x000a_31102020_x000a_30112021_x000a_20052022_x000a_09122022"/>
  </r>
  <r>
    <x v="1"/>
    <x v="1"/>
    <m/>
    <m/>
    <m/>
    <m/>
    <m/>
    <s v="Implantación de la_x000a_solución tecnológica"/>
    <s v="Puesta en producción de la solución"/>
    <n v="1"/>
    <d v="2025-06-01T00:00:00"/>
    <d v="2025-12-31T00:00:00"/>
    <n v="30.428571428571427"/>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Recaudo - Devoluciones_x000a_Dirección de Gestión de Impuestos_x000a_Subdirección de Recaudo_x000a__x000a_REFORMULADO_x000a_30092017_x000a_30092018_x000a_31102020_x000a_30112021_x000a_20052022_x000a_09122022"/>
  </r>
  <r>
    <x v="1"/>
    <x v="1"/>
    <m/>
    <m/>
    <m/>
    <m/>
    <s v="Elaborar Informe semanal conjunto  del Supervisor DIAN y el  Gerente de Portafolio INDRA como  resultado del monitoreo y control,  para  remitirlo semanalmente a los Gerentes de la DIAN – INDRA y en su defecto  igualmente y con la categorización de las desviaciones  a  la Coordinación de Contratos,  con el fin de que se adelante el procedimiento tendiente a declarar incumplimiento  en la ejecución de las actividades del cronograma en el marco  legal, administrativo y financiero y técnico,  tendientes a establecer la culminación satisfactoria  de lo suscrito en el  Contrato INDRA – DIAN (100207220-285-2012)"/>
    <s v="Presentar Informe Semanal "/>
    <s v="Documentos"/>
    <n v="19"/>
    <d v="2015-05-22T00:00:00"/>
    <d v="2015-10-10T00:00:00"/>
    <n v="20.142857142857142"/>
    <n v="19"/>
    <n v="1"/>
    <x v="0"/>
    <s v="DGIT_x000a_NC - Subproceso Innovación y Tecnología_x000a_Dirección de Gestión de Innovación y Tecnología_x000a_Subdirección de Soluciones y Desarrollo_x000a__x000a_ACTUALIZADO_x000a_30112021_x000a_"/>
  </r>
  <r>
    <x v="1"/>
    <x v="1"/>
    <s v="18 Aud Funcion Pagadora y Recaudadora Vig  2015"/>
    <s v="22 02 002"/>
    <s v="Hallazgo No. 18  Operaciones Sobre Bases de Datos SYGA _x000a_&quot;Se observó que el sistema utilizado para la operación aduanera SYGA, en lo relacionado con los trámites de nacionalización y levante de mercancías, carece de seguimiento o auditoria en la base de datos transaccional en donde se pueda observar el usuario(s) que realizó operaciones CRUD  sobre dicha base de datos.&quot;_x000a_"/>
    <s v="Esta situación se presenta por debilidades en las políticas e iniciativas,  incluidas en el  Plan Estratégico de Tecnología de la Información y Comunicaciones-PETIC de la DIAN, referente al mejoramiento  del sistema  de Gestión de la seguridad  de la información; así como debilidades en la gestión y monitoreo de riesgos relacionados con el acceso no autorizado a los sistemas de información corporativos y uso indebido y/o inadecuado  de los datos  contenidos  en las bases de datos del sistema SYGA."/>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1. Un (1) Plan de Trabajo aprobado."/>
    <n v="1"/>
    <d v="2016-06-01T00:00:00"/>
    <d v="2016-12-31T00:00:00"/>
    <n v="30.428571428571427"/>
    <n v="1"/>
    <n v="1"/>
    <x v="0"/>
    <s v="DGIT_x000a_NC - Subproceso Innovación y Tecnología_x000a_Dirección de Gestión de Innovación y Tecnología_x000a_Subdirección de Soluciones y Desarrollo_x000a__x000a_ACTUALIZADO_x000a_30112021"/>
  </r>
  <r>
    <x v="1"/>
    <x v="1"/>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n v="1"/>
    <x v="0"/>
    <s v="DGIT_x000a_NC - Subproceso Innovación y Tecnología_x000a_Dirección de Gestión de Innovación y Tecnología_x000a_Subdirección de Soluciones y Desarrollo_x000a__x000a_REFORMULADO_x000a_30092017_x000a_ACTUALIZADO_x000a_30112021"/>
  </r>
  <r>
    <x v="1"/>
    <x v="1"/>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n v="1"/>
    <x v="0"/>
    <s v="DGIT_x000a_NC- Subproceso Innovación y Tecnología_x000a_Dirección de Gestión de Innovación y Tecnología_x000a_Subdirección de Soluciones y Desarrollo_x000a__x000a_REFORMULADO_x000a_30092017_x000a_ACTUALIZADO_x000a_30112021"/>
  </r>
  <r>
    <x v="1"/>
    <x v="1"/>
    <m/>
    <m/>
    <m/>
    <m/>
    <s v="Definir Estrategia de Digitalización del Proyecto de Desaduanamiento._x000a__x000a_"/>
    <s v="Estrategia de Digitalización"/>
    <s v="Documento de Estrategia"/>
    <n v="1"/>
    <d v="2020-01-01T00:00:00"/>
    <d v="2020-06-30T00:00:00"/>
    <n v="25.857142857142858"/>
    <n v="1"/>
    <n v="1"/>
    <x v="0"/>
    <s v="DGIT_x000a_NC - Subproceso Innovación y Tecnología_x000a_Dirección de Gestión de Innovación y Tecnología_x000a_Subdirección de Innovación y Proyectos_x000a__x000a_REFORMULADO_x000a_30092019_x000a_ACTUALIZADO_x000a_30112021"/>
  </r>
  <r>
    <x v="1"/>
    <x v="1"/>
    <m/>
    <m/>
    <m/>
    <m/>
    <s v="Priorizar y detallar requermimientos Funcionales tecnologicos necesario para la solucion tecnologica  del Proyecto de Desaduanamiento._x000a__x000a_"/>
    <s v="Requerimientos Funcionales"/>
    <s v="Documento de requerimientos funcionales"/>
    <n v="1"/>
    <d v="2020-07-01T00:00:00"/>
    <d v="2020-12-31T00:00:00"/>
    <n v="26.142857142857142"/>
    <n v="1"/>
    <n v="1"/>
    <x v="0"/>
    <s v="DGIT_x000a_NC - Subproceso Innovación y Tecnología_x000a_Dirección de Gestión de Innovación y Tecnología_x000a_Subdirección de Innovación y Proyectos_x000a_Subdirección de Soluciones y Desarrollo_x000a__x000a_ACTUALIZADO_x000a_30112021"/>
  </r>
  <r>
    <x v="1"/>
    <x v="1"/>
    <m/>
    <m/>
    <m/>
    <m/>
    <s v="Desarrollar o adquirir la solucion tecnologica del Proyecto de Desaduanamiento._x000a__x000a_"/>
    <s v="1. Informe de avance del proceso de contratación."/>
    <s v="Informe de avance del proceso"/>
    <n v="1"/>
    <d v="2022-01-01T00:00:00"/>
    <d v="2022-07-31T00:00:00"/>
    <n v="30.142857142857142"/>
    <n v="0.92"/>
    <n v="0.92"/>
    <x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r>
  <r>
    <x v="1"/>
    <x v="1"/>
    <m/>
    <m/>
    <m/>
    <m/>
    <m/>
    <s v="2. Plan de trabajo del desarrollo de la solución tecnológica."/>
    <s v="Plan de trabajo"/>
    <n v="1"/>
    <d v="2022-08-01T00:00:00"/>
    <d v="2022-12-31T00:00:00"/>
    <n v="21.714285714285715"/>
    <n v="0"/>
    <n v="0"/>
    <x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r>
  <r>
    <x v="1"/>
    <x v="1"/>
    <m/>
    <m/>
    <m/>
    <m/>
    <s v="Implantación de la solucion tecnologica del Proyecto de Desaduanamiento._x000a__x000a_"/>
    <s v="1. Iniciar el desarrollo de la solución Tecnológica"/>
    <s v="Seguimiento trimestral a la implementación de la solución Tecnológica"/>
    <n v="3"/>
    <d v="2023-01-01T00:00:00"/>
    <d v="2023-12-31T00:00:00"/>
    <n v="52"/>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r>
  <r>
    <x v="1"/>
    <x v="1"/>
    <m/>
    <m/>
    <m/>
    <m/>
    <m/>
    <s v="2. Puesta en producción de la solución tecnológica"/>
    <s v="Puesta en producción"/>
    <n v="1"/>
    <d v="2024-07-01T00:00:00"/>
    <d v="2024-12-31T00:00:00"/>
    <n v="26.142857142857142"/>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r>
  <r>
    <x v="1"/>
    <x v="1"/>
    <s v="19 Aud Función Pagadora y Recaudadora Vig  2015"/>
    <s v="22 02 001"/>
    <s v="Hallazgo No. 19  Rezago tecnológico Sistema Informático Electrónico Gestión Aduanera_x000a__x000a_&quot;El Plan Estratégico de la DIAN de Tecnología de la Información y Comunicaciones- PETIC (2015-2018) en el numeral 3. Marco Estratégico establece (...)_x000a_El Servicio Informático Electrónico aduanero SYGA, está basado en herramientas de software que presentan rezago tecnológico, lo que no permite una actualización de las mismas._x000a_Las herramientas de software que soportan el sistema SYGA, en lo relacionado con el soporte técnico extendido del fabricante expiraron , así (...)_x000a_Las situaciones descritas generan riesgo en la oportunidad de los registros de la información en el sistema informático electrónico aduanero, incremento de trámites manuales, riesgos en la confiabilidad e integridad de la información registrada en el sistema informático; así como, inoportunidad en las decisiones por parte de la alta dirección, situaciones que impactan directamente el proceso aduanero.&quot;_x000a_"/>
    <s v="&quot;Como causales para la autorización de presentación de declaraciones en forma manual y relacionada o atribuibles al sistema informático electrónico SIGLO XXI (SYGA) se identifican (…)&quot;"/>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1. Un (1) Plan de Trabajo aprobado."/>
    <n v="1"/>
    <d v="2016-06-01T00:00:00"/>
    <d v="2016-12-31T00:00:00"/>
    <n v="30.428571428571427"/>
    <n v="1"/>
    <n v="1"/>
    <x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ACTUALIZADO_x000a_30112021"/>
  </r>
  <r>
    <x v="1"/>
    <x v="1"/>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n v="1"/>
    <x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ACTUALIZADO_x000a_30112021"/>
  </r>
  <r>
    <x v="1"/>
    <x v="1"/>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n v="1"/>
    <x v="0"/>
    <s v="DGIT_x000a_NC -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REFORMULADO_x000a_30092017_x000a_ACTUALIZADO_x000a_30112021"/>
  </r>
  <r>
    <x v="1"/>
    <x v="1"/>
    <m/>
    <m/>
    <m/>
    <m/>
    <s v="Definir Estrategia de Digitalización del Proyecto de Desaduanamiento._x000a_"/>
    <s v="Estrategia de Digitalización"/>
    <s v="Documento de Estrategia"/>
    <n v="1"/>
    <d v="2020-01-01T00:00:00"/>
    <d v="2020-06-30T00:00:00"/>
    <n v="25.857142857142858"/>
    <n v="1"/>
    <n v="1"/>
    <x v="0"/>
    <s v="DGIT_x000a_NC - Subproceso Innovación y Tecnología_x000a_Dirección de Gestión de Innovación y Tecnología_x000a_Subdirección de Innovación y Proyectos_x000a__x000a__x000a_NC – Subproceso Operación Aduanera_x000a_Dirección de Gestión de Aduanas_x000a_Subdirección de Operación Aduanera_x000a__x000a_REFORMULADO_x000a_30092019_x000a_ACTUALIZADO_x000a_30112021"/>
  </r>
  <r>
    <x v="1"/>
    <x v="1"/>
    <m/>
    <m/>
    <m/>
    <m/>
    <s v="Priorizar y detallar requermimientos Funcionales tecnológicos necesario para la solución tecnológica  del Proyecto de Desaduanamiento._x000a_"/>
    <s v="Requerimientos Funcionales"/>
    <s v="Documento de requerimientos funcionales"/>
    <n v="1"/>
    <d v="2020-07-01T00:00:00"/>
    <d v="2020-12-31T00:00:00"/>
    <n v="26.142857142857142"/>
    <n v="1"/>
    <n v="1"/>
    <x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ACTUALIZADO_x000a_30112021"/>
  </r>
  <r>
    <x v="1"/>
    <x v="1"/>
    <m/>
    <m/>
    <m/>
    <m/>
    <s v="Desarrollar o adquirir la solución tecnológica del Proyecto de Desaduanamiento._x000a__x000a_"/>
    <s v="1. Informe de avance del proceso de contratación."/>
    <s v="Informe de avance del proceso"/>
    <n v="1"/>
    <d v="2022-01-01T00:00:00"/>
    <d v="2022-07-31T00:00:00"/>
    <n v="30.142857142857142"/>
    <n v="0.92"/>
    <n v="0.92"/>
    <x v="1"/>
    <s v="DGIT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r>
  <r>
    <x v="1"/>
    <x v="1"/>
    <m/>
    <m/>
    <m/>
    <m/>
    <m/>
    <s v="2. Plan de trabajo del desarrollo de la solución tecnológica."/>
    <s v="Plan de trabajo"/>
    <n v="1"/>
    <d v="2022-08-01T00:00:00"/>
    <d v="2022-12-31T00:00:00"/>
    <n v="21.714285714285715"/>
    <n v="0"/>
    <n v="0"/>
    <x v="1"/>
    <s v="DGIT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r>
  <r>
    <x v="1"/>
    <x v="1"/>
    <m/>
    <m/>
    <m/>
    <m/>
    <s v="Implantación de la solución tecnológica del Proyecto de Desaduanamiento._x000a__x000a_"/>
    <s v="1. Iniciar el desarrollo de la solución Tecnológica"/>
    <s v="Seguimiento trimestral a la implementación de la solución Tecnológica"/>
    <n v="3"/>
    <d v="2023-01-01T00:00:00"/>
    <d v="2023-12-31T00:00:00"/>
    <n v="52"/>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r>
  <r>
    <x v="1"/>
    <x v="1"/>
    <m/>
    <m/>
    <m/>
    <m/>
    <m/>
    <s v="2. Puesta en producción de la solución tecnológica"/>
    <s v="Puesta en producción"/>
    <n v="1"/>
    <d v="2024-07-01T00:00:00"/>
    <d v="2024-12-31T00:00:00"/>
    <n v="26.142857142857142"/>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r>
  <r>
    <x v="1"/>
    <x v="1"/>
    <s v="20 Aud Función Pagadora y Recaudadora Vig  2015"/>
    <s v="22 02 100"/>
    <s v="Hallazgo No. 20  Caídas Sistema Informático Siglo XXI_x000a_&quot;Mediante análisis y solicitud de información, se evidenció que el sistema aduanero SIGLO XXI, tuvo un total de 354 horas de caída durante la vigencia 2015, teniendo los usuarios que acudir a la contingencia de trámites en forma manual, sin registrar la información respectiva en el sistema. _x000a_Entre las causas presentadas y relacionadas con las caídas del sistema informático electrónico aduanero, que representan un 90% del total de las caídas, se identifican (...) &quot;_x000a_"/>
    <s v="Lo anterior, evidencia debilidades en la aplicación de los objetivos tácticos incluidos en el Plan Estratégico de Tecnología de la Información y Comunicaciones, referente al rediseño estructural de la arquitectura tecnológica.  "/>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1. Un (1) Plan de Trabajo aprobado."/>
    <n v="1"/>
    <d v="2016-06-01T00:00:00"/>
    <d v="2016-12-31T00:00:00"/>
    <n v="30.428571428571427"/>
    <n v="1"/>
    <n v="1"/>
    <x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ACTUALIZADO_x000a_30112021"/>
  </r>
  <r>
    <x v="1"/>
    <x v="1"/>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n v="1"/>
    <x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ACTUALIZADO_x000a_30112021"/>
  </r>
  <r>
    <x v="1"/>
    <x v="1"/>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n v="1"/>
    <x v="0"/>
    <s v="DGIT_x000a_NC-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REFORMULADO_x000a_30092017_x000a_ACTUALIZADO_x000a_30112021"/>
  </r>
  <r>
    <x v="1"/>
    <x v="1"/>
    <m/>
    <m/>
    <m/>
    <m/>
    <s v="Definir Estrategia de Digitalización del Proyecto de Desaduanamiento._x000a__x000a_"/>
    <s v="Estrategia de Digitalización"/>
    <s v="Documento de Estrategia"/>
    <n v="1"/>
    <d v="2020-01-01T00:00:00"/>
    <d v="2020-06-30T00:00:00"/>
    <n v="25.857142857142858"/>
    <n v="1"/>
    <n v="1"/>
    <x v="0"/>
    <s v="DGIT_x000a_NC - Subproceso Innovación y Tecnología_x000a_Dirección de Gestión de Innovación y Tecnología_x000a_Subdirección de Innovación y Proyectos_x000a__x000a__x000a_NC – Subproceso Operación Aduanera_x000a_Dirección de Gestión de Aduanas_x000a_Subdirección de Operación Aduanera_x000a__x000a__x000a_REFORMULADO_x000a_30092019_x000a_ACTUALIZADO_x000a_30112021"/>
  </r>
  <r>
    <x v="1"/>
    <x v="1"/>
    <m/>
    <m/>
    <m/>
    <m/>
    <s v="Priorizar y detallar requerimientos Funcionales tecnológicos necesario para la solución tecnológica  del Proyecto de Desaduanamiento._x000a__x000a_"/>
    <s v="Requerimientos Funcionales"/>
    <s v="Documento de requerimientos funcionales"/>
    <n v="1"/>
    <d v="2020-07-01T00:00:00"/>
    <d v="2020-12-31T00:00:00"/>
    <n v="26.142857142857142"/>
    <n v="1"/>
    <n v="1"/>
    <x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ACTUALIZADO_x000a_30112021"/>
  </r>
  <r>
    <x v="1"/>
    <x v="1"/>
    <m/>
    <m/>
    <m/>
    <m/>
    <s v="Desarrollar o adquirir la solución tecnológica del Proyecto de Desaduanamiento._x000a__x000a_"/>
    <s v="1. Informe de avance del proceso de contratación."/>
    <s v="Informe de avance del proceso"/>
    <n v="1"/>
    <d v="2022-01-01T00:00:00"/>
    <d v="2022-07-31T00:00:00"/>
    <n v="30.142857142857142"/>
    <n v="0.92"/>
    <n v="0.92"/>
    <x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
  </r>
  <r>
    <x v="1"/>
    <x v="1"/>
    <m/>
    <m/>
    <m/>
    <m/>
    <m/>
    <s v="2. Plan de trabajo del desarrollo de la solución tecnológica."/>
    <s v="Plan de trabajo"/>
    <n v="1"/>
    <d v="2022-08-01T00:00:00"/>
    <d v="2022-12-31T00:00:00"/>
    <n v="21.714285714285715"/>
    <n v="0"/>
    <n v="0"/>
    <x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
  </r>
  <r>
    <x v="1"/>
    <x v="1"/>
    <m/>
    <m/>
    <m/>
    <m/>
    <s v="Implantación de la solución tecnológica del Proyecto de Desaduanamiento._x000a__x000a_"/>
    <s v="1. Iniciar el desarrollo de la solución Tecnológica"/>
    <s v="Seguimiento trimestral a la implementación de la solución Tecnológica"/>
    <n v="3"/>
    <d v="2023-01-01T00:00:00"/>
    <d v="2023-12-31T00:00:00"/>
    <n v="52"/>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r>
  <r>
    <x v="1"/>
    <x v="1"/>
    <m/>
    <m/>
    <m/>
    <m/>
    <m/>
    <s v="2. Puesta en producción de la solución tecnológica"/>
    <s v="Puesta en producción"/>
    <n v="1"/>
    <d v="2024-07-01T00:00:00"/>
    <d v="2024-12-31T00:00:00"/>
    <n v="26.142857142857142"/>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r>
  <r>
    <x v="1"/>
    <x v="1"/>
    <s v="1  Aud Operación Aduanera -Importaciones Dirección de Aduanas y Direcciones Seccionales de Aduanas de Bogotá, Cali, Buenaventura, Bucaramanga, Cartagena, Barranquilla y Santa Marta Vigencia 2018 y primer semestre de 2019"/>
    <s v="22 02 002"/>
    <s v="Hallazgo 1.  Declaraciones de Importación Duplicadas Seccional Bogotá – Nivel Central.  (D - P)_x000a__x000a_(…) se evidencio 724 registros de declaraciones con número de formulario y número de aceptación repetidos (…)._x000a__x000a_(…) se verifico que solo a una de las dos declaraciones (032018000155471-6 duplicada en SYGA) se le aplicó el proceso de selectividad en el sistema LUCIA (…) se constató que sólo la declaración que hizo tránsito por el sistema LUCIA, se encuentra registrada contablemente."/>
    <s v="Vulnerabilidad de los sistemas informáticos electrónicos de la DIAN en cuanto al control de la integridad y seguridad de la información aduanera lo cual va en contravía de los procedimientos internos para la nacionalización de mercancías en relación con la identificación única que debe tener cada declaración de importación para efectos de su registro y control en los sistemas informáticos electrónicos de la entidad."/>
    <s v="1. Definir Estrategia de Digitalización del Proyecto._x000a_"/>
    <s v="Estrategia de Digitalización"/>
    <s v="Documento de Estrategia"/>
    <n v="1"/>
    <d v="2020-02-01T00:00:00"/>
    <d v="2020-06-30T00:00:00"/>
    <n v="21.428571428571427"/>
    <n v="1"/>
    <n v="1"/>
    <x v="0"/>
    <s v="DGIT_x000a_NC - Subproceso Innovación y Tecnología_x000a_Dirección de Gestión de Innovación y Tecnología_x000a_Subdirección de Innovación y Proyectos_x000a__x000a_ACTUALIZADO_x000a_30112021"/>
  </r>
  <r>
    <x v="1"/>
    <x v="1"/>
    <m/>
    <m/>
    <m/>
    <m/>
    <s v="Desarrollar o adquirir la solución tecnológica del Proyecto de Desaduanamiento._x000a__x000a_"/>
    <s v="1. Informe de avance del proceso de contratación."/>
    <s v="Informe de avance del proceso"/>
    <n v="1"/>
    <d v="2022-01-01T00:00:00"/>
    <d v="2022-07-31T00:00:00"/>
    <n v="30.142857142857142"/>
    <n v="0.92"/>
    <n v="0.92"/>
    <x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r>
  <r>
    <x v="1"/>
    <x v="1"/>
    <m/>
    <m/>
    <m/>
    <m/>
    <m/>
    <s v="2. Plan de trabajo del desarrollo de la solución tecnológica."/>
    <s v="Plan de trabajo"/>
    <n v="1"/>
    <d v="2022-08-01T00:00:00"/>
    <d v="2022-12-31T00:00:00"/>
    <n v="21.714285714285715"/>
    <n v="0"/>
    <n v="0"/>
    <x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r>
  <r>
    <x v="1"/>
    <x v="1"/>
    <m/>
    <m/>
    <m/>
    <m/>
    <s v="2. Implantación de la solución tecnológica del Proyecto._x000a__x000a_"/>
    <s v="1. Iniciar el desarrollo de la solución Tecnológica"/>
    <s v="Seguimiento trimestral a la implementación de la solución Tecnológica"/>
    <n v="3"/>
    <d v="2023-01-01T00:00:00"/>
    <d v="2023-12-31T00:00:00"/>
    <n v="52"/>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_x000a_20052022"/>
  </r>
  <r>
    <x v="1"/>
    <x v="1"/>
    <m/>
    <m/>
    <m/>
    <m/>
    <m/>
    <s v="2. Puesta en producción de la solución tecnológica"/>
    <s v="Puesta en producción"/>
    <n v="1"/>
    <d v="2024-07-01T00:00:00"/>
    <d v="2024-12-31T00:00:00"/>
    <n v="26.142857142857142"/>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_x000a_20052022"/>
  </r>
  <r>
    <x v="1"/>
    <x v="1"/>
    <m/>
    <m/>
    <m/>
    <m/>
    <s v="3. Realizar un seguimiento mensual al sistema informático electrónico  "/>
    <s v="Realizar un seguimiento mensual conjunta con el area de tecnología al sistema informático electrónico el ultimo día hábil del mes."/>
    <s v="Informe de resultados"/>
    <n v="6"/>
    <d v="2020-02-01T00:00:00"/>
    <d v="2020-07-30T00:00:00"/>
    <n v="25.714285714285715"/>
    <n v="6"/>
    <n v="1"/>
    <x v="0"/>
    <s v="DGIT_x000a_NC -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ACTUALIZADO_x000a_30112021"/>
  </r>
  <r>
    <x v="2"/>
    <x v="1"/>
    <s v="59 Aud. Reg. Vig 2008-2011_x000a__x000a_AEF - Seguimiento PM 2014"/>
    <s v="19 03 006"/>
    <s v="Razonabilidad o consistencia de los saldos en los Aplicativo. Respecto de los expedientes Nos. 200400010; 200900122; 200400444; 201101343; 200500733; 200501786; 200900122; 201101343, que se encuentran en etapa  persuasiva, la DIAN adelanta cobro sobre saldos irreales registrados en los diferentes módulos y/o aplicativos, (SIPAC, SISCOBRA Candado, Cuenta corriente Contribuyentes, Obligación Financiera), pese a que las obligaciones han sido objeto de pago, compensación, sanciones reducidas, conciliaciones, modificaciones a través de liquidaciones oficiales, o generadas por el sistema al no tomar las fechas especiales._x000a__x000a_Se evidenció que el contribuyente en diferentes oportunidades ha aportado los comprobantes respectivos, así como que el funcionario que tiene a cargo del expediente ha solicitado ajustes a la CCC o de Reproceso con el fin de depurar la cartera; sin embargo, estas solicitudes no han sido atendidas.Lo anterior, demuestra que los sistemas son deficientes, así como falta de integralidad de los diferentes módulos y/o aplicativos que administran cartera, los cuales reflejan saldos irreales, falta de confiabilidad de la Cartera, desgaste administrativo y traslado de cargas administrativas a los contribuyentes."/>
    <s v="Lo anterior, demuestra que los sistemas son deficientes, así como falta de integralidad de los diferentes módulos y/o aplicativos que administran cartera"/>
    <s v="Contar con un sistema de información integrado que refleje la situación fiscal y procesal real de los contribuyentes"/>
    <s v="Definir estrategia de digitalización"/>
    <s v="Documento"/>
    <n v="1"/>
    <d v="2020-07-01T00:00:00"/>
    <d v="2020-08-31T00:00:00"/>
    <n v="8.7142857142857135"/>
    <n v="1"/>
    <n v="1"/>
    <x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r>
  <r>
    <x v="2"/>
    <x v="1"/>
    <m/>
    <m/>
    <m/>
    <m/>
    <m/>
    <s v="Priorizar y detallar requerimientos"/>
    <s v="Documento de requerimientos funcionales"/>
    <n v="1"/>
    <d v="2020-09-01T00:00:00"/>
    <d v="2020-12-31T00:00:00"/>
    <n v="17.285714285714285"/>
    <n v="1"/>
    <n v="1"/>
    <x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r>
  <r>
    <x v="2"/>
    <x v="1"/>
    <m/>
    <m/>
    <m/>
    <m/>
    <m/>
    <s v="Adelantar el proceso de contratación de la solución tecnológica"/>
    <s v="Contrato firmado"/>
    <n v="1"/>
    <d v="2023-01-01T00:00:00"/>
    <d v="2023-10-31T00:00:00"/>
    <n v="43.285714285714285"/>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r>
  <r>
    <x v="2"/>
    <x v="1"/>
    <m/>
    <m/>
    <m/>
    <m/>
    <m/>
    <s v="Inicio de la implementación de la solución tecnológica del Proyecto."/>
    <s v="Plan de trabajo de implementación de la solución_x000a_tecnológica."/>
    <n v="1"/>
    <d v="2023-11-01T00:00:00"/>
    <d v="2024-05-31T00:00:00"/>
    <n v="30.285714285714285"/>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r>
  <r>
    <x v="2"/>
    <x v="1"/>
    <m/>
    <m/>
    <m/>
    <m/>
    <m/>
    <m/>
    <s v="Seguimiento trimestral a la implementación de la solución Tecnológica"/>
    <n v="4"/>
    <d v="2024-06-01T00:00:00"/>
    <d v="2025-05-31T00:00:00"/>
    <n v="52"/>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r>
  <r>
    <x v="2"/>
    <x v="1"/>
    <s v="18 Aud Vig  2012-2013 Función Recaudadora"/>
    <s v="22 02 001"/>
    <s v="Hallazgo No. 18: Sistemas de Información - Aplicativos Expedientes_x000a__x000a_En desarrollo de la revisión de los procesos de cobro coactivo, se observó que la información y los documentos correspondientes a cada uno de los expedientes no se encuentran digitalizados en su totalidad. _x000a__x000a_Igualmente, se evidenció falta de integralidad entre los aplicativos, la cual no permite que las actuaciones adelantadas y registradas en cada proceso alimenten y/o actualicen la información en los demás aplicativos, toda vez que el  proceso de Cobro Coactivo, tiene los siguientes aplicativos: SISCOBRA (Administración de expedientes), SIPAC (Sistema de Planeación y Administración de Cartera), Cuenta Corriente (antes de 2007), Obligación Financiera y Normaliza (Grupo normalización de cartera)._x000a_"/>
    <s v="La falta de integración de los aplicativos no permite el registro en línea y en tiempo real de las diferentes actuaciones ni su consulta, haciendo difícil el acceso a información oportuna y actualizada de los procesos de cobro coactivo.  _x000a_"/>
    <s v="Contar con un sistema de información integrado que refleje la situación fiscal y procesal real de los contribuyentes"/>
    <s v="Definir estrategia de digitalización"/>
    <s v="Documento"/>
    <n v="1"/>
    <d v="2020-07-01T00:00:00"/>
    <d v="2020-08-31T00:00:00"/>
    <n v="8.7142857142857135"/>
    <n v="1"/>
    <n v="1"/>
    <x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r>
  <r>
    <x v="2"/>
    <x v="1"/>
    <m/>
    <m/>
    <m/>
    <m/>
    <m/>
    <s v="Priorizar y detallar requerimientos"/>
    <s v="Documento de requerimientos funcionales"/>
    <n v="1"/>
    <d v="2020-09-01T00:00:00"/>
    <d v="2020-12-31T00:00:00"/>
    <n v="17.285714285714285"/>
    <n v="1"/>
    <n v="1"/>
    <x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r>
  <r>
    <x v="2"/>
    <x v="1"/>
    <m/>
    <m/>
    <m/>
    <m/>
    <m/>
    <s v="Adelantar el proceso de contratación de la solución tecnológica"/>
    <s v="Contrato firmado"/>
    <n v="1"/>
    <d v="2023-01-01T00:00:00"/>
    <d v="2023-10-31T00:00:00"/>
    <n v="43.285714285714285"/>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r>
  <r>
    <x v="2"/>
    <x v="1"/>
    <m/>
    <m/>
    <m/>
    <m/>
    <m/>
    <m/>
    <s v="Seguimiento trimestral a la implementación de la solución Tecnológica"/>
    <n v="4"/>
    <d v="2024-06-01T00:00:00"/>
    <d v="2025-05-31T00:00:00"/>
    <n v="52"/>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r>
  <r>
    <x v="2"/>
    <x v="1"/>
    <s v="29 Aud Vig  2012-2013 Función Recaudadora"/>
    <s v="22 02 001"/>
    <s v="Hallazgo No. 29: Sistemas de Información – Administración de Cartera_x000a_Consultados los diferentes sistemas de información que operan en la Seccional de Grandes Contribuyentes se presentan las siguientes debilidades:_x000a_1. Para el proceso de Administración de cartera no existe a abril de 2014 un único aplicativo que registre las actuaciones de este proceso. Se utiliza un alterno denominado Siscobra candado y Aduanero, en el cual se registra la información manualmente, no genera los actos administrativos como los mandamientos de pago, ni alarmas de prescripciones, y no está integrado con Obligación Financiera. _x000a_2. Se evidenció que a 31 de diciembre de 2013, por deficiencias en los sistemas de información, los aplicativos Obligación Financiera y Cuenta Corriente reflejan saldos irreales pendientes de ajuste por $62.591.2 millones._x000a_3. Para la liquidación de intereses  la seccional acude a Liquidiario, que es básicamente un libro de Excel, herramienta que genera riesgos de seguridad y vulnerabilidad para obtener cuentas de cobro confiables y así evitar reprocesos manuales._x000a_"/>
    <s v="No contar con sistemas de información funcionales, óptimos, confiables y flexibles (beneficios tributarios)._x000a__x000a_Debilidades en los sistemas de información, para la liquidación de intereses_x000a_"/>
    <s v="Contar con un sistema de información integrado que refleje la situación fiscal y procesal real de los contribuyentes"/>
    <s v="Definir estrategia de digitalización"/>
    <s v="Documento"/>
    <n v="1"/>
    <d v="2020-07-01T00:00:00"/>
    <d v="2020-08-31T00:00:00"/>
    <n v="8.7142857142857135"/>
    <n v="1"/>
    <n v="1"/>
    <x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r>
  <r>
    <x v="2"/>
    <x v="1"/>
    <m/>
    <m/>
    <m/>
    <m/>
    <m/>
    <s v="Priorizar y detallar requerimientos"/>
    <s v="Documento de requerimientos funcionales"/>
    <n v="1"/>
    <d v="2020-09-01T00:00:00"/>
    <d v="2020-12-31T00:00:00"/>
    <n v="17.285714285714285"/>
    <n v="1"/>
    <n v="1"/>
    <x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r>
  <r>
    <x v="2"/>
    <x v="1"/>
    <m/>
    <m/>
    <m/>
    <m/>
    <m/>
    <s v="Adelantar el proceso de contratación de la solución tecnológica"/>
    <s v="Contrato firmado"/>
    <n v="1"/>
    <d v="2023-01-01T00:00:00"/>
    <d v="2023-10-31T00:00:00"/>
    <n v="43.285714285714285"/>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r>
  <r>
    <x v="2"/>
    <x v="1"/>
    <m/>
    <m/>
    <m/>
    <m/>
    <m/>
    <m/>
    <s v="Seguimiento trimestral a la implementación de la solución Tecnológica"/>
    <n v="4"/>
    <d v="2024-06-01T00:00:00"/>
    <d v="2025-05-31T00:00:00"/>
    <n v="52"/>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r>
  <r>
    <x v="2"/>
    <x v="1"/>
    <s v="35 Aud Vig  2012-2013 Función Recaudadora"/>
    <s v="22 02 100"/>
    <s v="Hallazgo No. 35 Plan de migración aplicativa no incluida en la plataforma MUISCA.  _x000a__x000a_Realizadas las visitas a los puntos de control de las Direcciones Seccionales Impuestos Bogotá y Grandes Contribuyentes, se observa la existencia de cinco (5) aplicativos denominados: Obligación financiera (plataforma Muisca), Cuenta Corriente (Plataforma SIAT), Siscobra Candado (Plataforma SIAT), Siscobra Aduanero (Plataforma SIAT), Normaliza (Plataforma SIAT) que alimentan el sistema de cartera de la entidad denominado SIPAC, el cual pertenece a la plataforma SIAT.   Dada la diversidad de plataformas y aplicativos se presenta falta de integridad de la información, debido al reproceso de información en estos aplicativos a la vez que algunos de ellos como Siscobra es un aplicativo cuyas herramientas de construcción (Clipper, Dbase) son obsoletas, además, no se ha realizado migración de información y se registra un pobre mantenimiento de las mismas. _x000a_De otra parte, se evidencia que el aplicativo SIPAC, presenta en la Dirección Seccional de impuestos Bogotá, deficiencias en el procesamiento, debido al volumen de transacciones y existe un represamiento de solicitudes de adecuación al aplicativo por parte del área usuaria._x000a_"/>
    <s v="Materialización del riesgo de la integridad de la información y el reprocesamiento de la misma,  y la ausencia de un plan que permita determinar la existencia de una única plataforma que se viene estructurando en la entidad desde 2003 como lo es el Muisca"/>
    <s v="Contar con un sistema de información integrado que refleje la situación fiscal y procesal real de los contribuyentes"/>
    <s v="Definir estrategia de digitalización"/>
    <s v="Documento"/>
    <n v="1"/>
    <d v="2020-07-01T00:00:00"/>
    <d v="2020-08-31T00:00:00"/>
    <n v="8.7142857142857135"/>
    <n v="1"/>
    <n v="1"/>
    <x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r>
  <r>
    <x v="2"/>
    <x v="1"/>
    <m/>
    <m/>
    <m/>
    <m/>
    <m/>
    <s v="Priorizar y detallar requerimientos"/>
    <s v="Documento de requerimientos funcionales"/>
    <n v="1"/>
    <d v="2020-09-01T00:00:00"/>
    <d v="2020-12-31T00:00:00"/>
    <n v="17.285714285714285"/>
    <n v="1"/>
    <n v="1"/>
    <x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
  </r>
  <r>
    <x v="2"/>
    <x v="1"/>
    <m/>
    <m/>
    <m/>
    <m/>
    <m/>
    <s v="Adelantar el proceso de contratación de la solución tecnológica"/>
    <s v="Contrato firmado"/>
    <n v="1"/>
    <d v="2023-01-01T00:00:00"/>
    <d v="2023-10-31T00:00:00"/>
    <n v="43.285714285714285"/>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r>
  <r>
    <x v="2"/>
    <x v="1"/>
    <m/>
    <m/>
    <m/>
    <m/>
    <m/>
    <m/>
    <s v="Seguimiento trimestral a la implementación de la solución Tecnológica"/>
    <n v="4"/>
    <d v="2024-06-01T00:00:00"/>
    <d v="2025-05-31T00:00:00"/>
    <n v="52"/>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r>
  <r>
    <x v="2"/>
    <x v="1"/>
    <s v="16 Aud Vig  2012-2013 Función Recaudadora"/>
    <s v="11 02 002"/>
    <s v="Hallazgo No. 16: Gestión Documental de los expedientes de Cobro Coactivo_x000a_Realizada la revisión de la muestra de los procesos de Cobro Coactivo adelantados durante las vigencias 2012 y 2013, se evidenció incumplimiento de las normas antes mencionadas, pues dentro de los expedientes no obran todos los documentos relacionados con la actuación, ni se encuentran en el orden en que fueron producidos o allegados al proceso. _x000a__x000a_Asimismo, en algunos casos, los expedientes físicos no corresponden ni coinciden con las actuaciones registradas en el Sistema de Planeación y Administración de Cartera Morosa - SIPAC, por cuanto en el expediente físico reposan documentos que no se encuentran en el aplicativo y viceversa. _x000a__x000a_También se observa que los documentos relacionados con la búsqueda de bienes de los contribuyentes y las respectivas respuestas generalmente no obran dentro de los expedientes, mientras que en el aplicativo SIPAC sólo se encuentra registrada la relación de las solicitudes enviadas."/>
    <s v="Deficiencias de control interno, debilidades en el seguimiento y monitoreo por parte de la Dirección_x000a__x000a_Las irregularidades relacionadas con manejo documental de los expedientes de cobro coactivo durante el periodo evaluado obedecen a problemas, deficiencias y limitantes de orden institucional_x000a_"/>
    <s v="Gestionar ante la dependencia competente la viabilidad de adelantar campañas de cultura de gestión documental. "/>
    <s v="Requerir a la dependencia competente a fin de que se acuerden los temas a socializar así como la periodicidad de las mismas, con base en lo manifestado en el oficio 1-32-244-201-0898 del 30 de septiembre de 2019 enviado a la subdirección de gestión de recaudo y cobranzas"/>
    <s v="Documento soporte del requerimeinto"/>
    <n v="1"/>
    <d v="2019-11-01T00:00:00"/>
    <d v="2020-04-30T00:00:00"/>
    <n v="25.857142857142858"/>
    <n v="1"/>
    <n v="1"/>
    <x v="0"/>
    <s v="DGI_x000a_DS - Subproceso Administación de Cartera_x000a_Direccion Seccional de Impuestos de Bogota_x000a_División de Cobranzas _x000a_ _x000a_REFORMULADO_x000a_29052020_x000a_ACTUALIZADO_x000a_30112021"/>
  </r>
  <r>
    <x v="2"/>
    <x v="1"/>
    <m/>
    <m/>
    <m/>
    <m/>
    <s v="Gestionar ante la dependencia competente la viabilidad de crear un grupo de apooyo de gestión documental y la asignación de pacticantes del SENA para el apoyo de la gestión documental."/>
    <s v="Requerir a la dependencia competente a fin acordar las actividades necesarias para estudiar la viabilidad de la creación de un grupo de trabajo para apoyar las tareas de gestión documental y la asignación de practicantes del SENA con base en lo manifestado en el oficio 1-32-244-201-0897 del 30 de septiembre de 2019 enviado a la Dirección de Gestión de Recursos y Administración Económica."/>
    <s v="Documento soporte del requerimeinto"/>
    <n v="1"/>
    <d v="2019-11-01T00:00:00"/>
    <d v="2020-04-30T00:00:00"/>
    <n v="25.857142857142858"/>
    <n v="1"/>
    <n v="1"/>
    <x v="0"/>
    <s v="DGI_x000a_DS - Subproceso Administación de Cartera_x000a_Direccion Seccional de Impuestos de Bogota_x000a_División de Cobranzas _x000a_ _x000a_REFORMULADO_x000a_29052020_x000a_ACTUALIZADO_x000a_30112021"/>
  </r>
  <r>
    <x v="2"/>
    <x v="1"/>
    <m/>
    <m/>
    <m/>
    <m/>
    <s v="Contar con un sistema de información integrado que refleje la situación fiscal y procesal real de los contribuyentes"/>
    <s v="Definir estrategia de digitalización"/>
    <s v="Documento"/>
    <n v="1"/>
    <d v="2020-07-01T00:00:00"/>
    <d v="2020-08-31T00:00:00"/>
    <n v="8.7142857142857135"/>
    <n v="1"/>
    <n v="1"/>
    <x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r>
  <r>
    <x v="2"/>
    <x v="1"/>
    <m/>
    <m/>
    <m/>
    <m/>
    <m/>
    <s v="Priorizar y detallar requerimientos"/>
    <s v="Documento de requerimientos funcionales"/>
    <n v="1"/>
    <d v="2020-09-01T00:00:00"/>
    <d v="2020-12-31T00:00:00"/>
    <n v="17.285714285714285"/>
    <n v="1"/>
    <n v="1"/>
    <x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ACTUALIZADO_x000a_30112021"/>
  </r>
  <r>
    <x v="2"/>
    <x v="1"/>
    <m/>
    <m/>
    <m/>
    <m/>
    <m/>
    <s v="Adelantar el proceso de contratación de la solución tecnológica"/>
    <s v="Contrato firmado"/>
    <n v="1"/>
    <d v="2023-01-01T00:00:00"/>
    <d v="2023-10-31T00:00:00"/>
    <n v="43.285714285714285"/>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112021_x000a_20052022_x000a_09122022"/>
  </r>
  <r>
    <x v="2"/>
    <x v="1"/>
    <m/>
    <m/>
    <m/>
    <m/>
    <m/>
    <m/>
    <s v="Seguimiento trimestral a la implementación de la solución Tecnológica"/>
    <n v="4"/>
    <d v="2024-06-01T00:00:00"/>
    <d v="2025-05-31T00:00:00"/>
    <n v="52"/>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112021_x000a_20052022_x000a_09122022"/>
  </r>
  <r>
    <x v="2"/>
    <x v="1"/>
    <m/>
    <m/>
    <m/>
    <m/>
    <m/>
    <s v="Implantación de la solución tecnológica "/>
    <s v="Puesta en producción de la solución"/>
    <n v="1"/>
    <d v="2025-06-01T00:00:00"/>
    <d v="2025-12-31T00:00:00"/>
    <n v="30.428571428571427"/>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112021_x000a_20052022_x000a_09122022"/>
  </r>
  <r>
    <x v="2"/>
    <x v="1"/>
    <s v="22 Aud Vig  2012-2013 Función Recaudadora"/>
    <s v="12 01 003"/>
    <s v="Hallazgo No. 22: Títulos Judiciales_x000a_De acuerdo con la información suministrada por la entidad, se observa que a 31/12/2013 existen 26.714 títulos Judiciales por valor de $51.910.4 millones, vigentes y en custodia de la Dirección Seccional Bogotá, pendientes de proferir el respectivo auto de aplicación y trámite de Títulos, como es: Fraccionamiento de títulos, Aplicación a Impuestos, Imputación del pago y Títulos no Reclamados, situación soportada en el Acta No.5 de Enero de 2014, realizada por la División de Gestión de Cobranzas"/>
    <s v="Deficiencia en la gestión para la depuración de los inventarios y debilidades en la aplicación de los mecanismos de control interno, situación que afecta las finanzas del estado al no contar con dichos recursos; los cuales; además, no están generando rendimiento alguno._x000a_Problemas, deficiencias y limitantes de orden Institucional._x000a_"/>
    <s v="Diseñar un plan de trabajo tendiente a gestionar el inventario de los títulos de depósitos judicial con fecha de constitución anterior al 13 de diciembre de 2013, el cual corresponde a 15,756"/>
    <s v="Elaboración del Plan de trabajo, teniendo en cuenta el universo de Depositos Judiciales a gestionar y la capacidad operativa de la División de Gestión de Cobranzas de la DSIB, identificando puntualmente los tíitulos a gesitonar en cada anualidad"/>
    <s v="Documento"/>
    <n v="1"/>
    <d v="2017-10-01T00:00:00"/>
    <d v="2017-11-30T00:00:00"/>
    <n v="8.5714285714285712"/>
    <n v="1"/>
    <n v="1"/>
    <x v="0"/>
    <s v="DGI_x000a_DS - Subproceso Administaciòn de Cartera_x000a_Direccion Seccional de Impuestos de Bogota_x000a_División de Cobranzas _x000a_ _x000a_REFORMULADO _x000a_30092016 _x000a_30092017_x000a_ACTUALIZADO_x000a_30112021"/>
  </r>
  <r>
    <x v="2"/>
    <x v="1"/>
    <m/>
    <m/>
    <m/>
    <m/>
    <s v="Gestionar la totalidad de los depósitos judiciales consituidos al 31 de diciembre de 2013, los cualea ascienden a 11.124, a través del aplicativo correspondiente."/>
    <s v="Ejecutar lo establecido en el Procedimiento Gestión y Administración de Depósitos Judiciales PR-CA-0275 respecto del numeral 3 de actividad 56, realizando un informe que incluya el estado actual de los 11.124 DJ consituidos al 31 de diciembre de 2013 que se encuentran pendientes de gestionar."/>
    <s v="Documento"/>
    <n v="1"/>
    <d v="2019-06-01T00:00:00"/>
    <d v="2019-09-30T00:00:00"/>
    <n v="17.285714285714285"/>
    <n v="1"/>
    <n v="1"/>
    <x v="0"/>
    <s v="DGI_x000a_DS - Subproceso Administaciòn de Cartera_x000a_Direccion Seccional de Impuestos de Bogota_x000a_División de Cobranzas _x000a_ _x000a_REFORMULADO _x000a_30092016_x000a_30092017_x000a_30302019_x000a_ACTUALIZADO_x000a_30112021"/>
  </r>
  <r>
    <x v="2"/>
    <x v="1"/>
    <m/>
    <m/>
    <m/>
    <m/>
    <m/>
    <s v="Realizar seguimiento a la gestión realizada a los 11.124 DJ consituidos al 31 de diciembre de 2013 que se encuentran pendientes de gestionar, revisando la causa por la cual los depósitos judiciales pueden tener demoras en la gestión y establecer un cronograma para realizar seguimiento a su gestión, en cumplimiento a lo indicaco en la  actividad 58 del Procedimiento PR-CA-0275 Gestión y Administración de Depósitos Judiciales."/>
    <s v="Documento"/>
    <n v="1"/>
    <d v="2019-10-01T00:00:00"/>
    <d v="2019-12-31T00:00:00"/>
    <n v="13"/>
    <n v="1"/>
    <n v="1"/>
    <x v="0"/>
    <s v="DGI_x000a_DS - Subproceso Administaciòn de Cartera_x000a_Direccion Seccional de Impuestos de Bogota_x000a_División de Cobranzas _x000a_ _x000a_REFORMULADO _x000a_30092016_x000a_30092017_x000a_30302019_x000a_ACTUALIZADO_x000a_30112021"/>
  </r>
  <r>
    <x v="2"/>
    <x v="1"/>
    <m/>
    <m/>
    <m/>
    <m/>
    <m/>
    <s v="Proferir los actos administrativos  necesarios para la aplicación, endoso, fraccionamiento y/o conversión, según proceda, del 33% de los DJ consituidos al 31 de diciembre de 2013 que se encuentran pendientes de gestionar y que cumplan con los requisitos legales, de acuerdo con el seguimeinto realizado en la actividad anterior."/>
    <s v="Numero de TDJ gestionados / Total TDJ a gestionar"/>
    <n v="1"/>
    <d v="2020-01-01T00:00:00"/>
    <d v="2020-12-31T00:00:00"/>
    <n v="52.142857142857146"/>
    <n v="1"/>
    <n v="1"/>
    <x v="0"/>
    <s v="DGI_x000a_DS - Subproceso Administaciòn de Cartera_x000a_Direccion Seccional de Impuestos de Bogota_x000a_División de Cobranzas _x000a_ _x000a_REFORMULADO _x000a_30092016_x000a_30092017_x000a_30302019_x000a_ACTUALIZADO_x000a_30112021"/>
  </r>
  <r>
    <x v="2"/>
    <x v="1"/>
    <m/>
    <m/>
    <m/>
    <m/>
    <m/>
    <s v="Proferir los actos administrativos  necesarios para la aplicación, endoso, fraccionamiento y/o conversión, según proceda, del 33% de los DJ consituidos al 31 de diciembre de 2013 que se encuentran pendientes de gestionar y que cumplan con los requisitos legales, de acuerdo con el seguimeinto realizado en la actividad anterior."/>
    <s v="Numero de TDJ gestionados / Total TDJ a gestionar"/>
    <n v="1"/>
    <d v="2021-01-01T00:00:00"/>
    <d v="2021-12-31T00:00:00"/>
    <n v="52"/>
    <n v="1"/>
    <n v="1"/>
    <x v="0"/>
    <s v="DGI_x000a_DS - Subproceso Administaciòn de Cartera_x000a_Direccion Seccional de Impuestos de Bogota_x000a_División de Cobranzas _x000a__x000a_ACTUALIZADO_x000a_30112021 "/>
  </r>
  <r>
    <x v="2"/>
    <x v="1"/>
    <m/>
    <m/>
    <m/>
    <m/>
    <m/>
    <s v="Proferir los actos administrativos  necesarios para la aplicación, endoso, fraccionamiento y/o conversión, según proceda, del 34% restante de los DJ consituidos al 31 de diciembre de 2013 que se encuentran pendientes de gestionar y que cumplan con los requisitos legales, de acuerdo con el seguimeinto realizado en la actividad anterior."/>
    <s v="Numero de TDJ gestionados / Total TDJ a gestionar"/>
    <n v="1"/>
    <d v="2023-01-01T00:00:00"/>
    <d v="2023-12-31T00:00:00"/>
    <n v="52"/>
    <n v="0"/>
    <n v="0"/>
    <x v="1"/>
    <s v="DGI_x000a_DS - Subproceso Administaciòn de Cartera_x000a_Direccion Seccional de Impuestos de Bogota_x000a_División de Cobranzas _x000a__x000a_ACTUALIZADO_x000a_30112021 _x000a_09122022"/>
  </r>
  <r>
    <x v="2"/>
    <x v="1"/>
    <s v="Auditoría de Cumplimiento, U.A.E DIAN Devoluciones y Compensaciones gestionadas a 31 de diciembre de 2020"/>
    <s v="19  03 00"/>
    <s v="Hallazgo No. 1. Devolución con firmeza NIT 860.511.098-4  “Devolución con firmeza NIT 860 511 098-4. Devolución de la DSI Grandes Contribuyentes en la cual se evidenció perfilamiento de Riesgo alto y marcas del SIE devoluciones que reflejaban inconsistencias en los valores reportados en la declaración de renta objeto de devolución, así mismo, el contribuyente registraba requerimientos y"/>
    <s v="“(…) los funcionarios que sustanciaron la devolución en el área de Gestión de Recaudo de la DSI de Grandes Contribuyentes, no tuvieron en cuenta las marcas originadas en el proceso de revisión y continuaron con el trámite y el área de Fiscalización y Liquidación (…), no adelantó la investigación tributaria durante el estudio de la devolución, (…)"/>
    <s v="1. Elaborar una herramienta para consulta de indicadores que mejoren el análisis y la elaboración del plan de auditoría, de los casos seleccionados para investigación a las devoluciones y/o compensaciones y demás investigaciones efectuadas en el subproceso de Fiscalización y Liquidación."/>
    <s v="1. Poner a disposición la información y las consultas para el cálculo de los indicadores de fiscalización "/>
    <s v="Documento sobre la información puesta a disposición, incluyendo la lógica del cálculo de los indicadores"/>
    <n v="1"/>
    <d v="2023-01-01T00:00:00"/>
    <d v="2023-07-31T00:00:00"/>
    <n v="30.142857142857142"/>
    <n v="0"/>
    <n v="0"/>
    <x v="1"/>
    <s v="DGI_x000a_NC - Subproceso de Fiscalización y Liquidación_x000a_Subdirección de Fiscalización Tributaria_x000a__x000a_NC - Subproceso Innovación y Tecnología_x000a_Subdirección de Procesamiento de Datos_x000a__x000a_REFORMULADO _x000a_09122022"/>
  </r>
  <r>
    <x v="2"/>
    <x v="1"/>
    <m/>
    <m/>
    <m/>
    <m/>
    <m/>
    <s v="2. Elaborar una herramienta para consulta que despliegue la información de los indicadores de auditoria."/>
    <s v="Herramienta para consulta de indicadores de auditoria"/>
    <n v="1"/>
    <d v="2023-08-01T00:00:00"/>
    <d v="2023-12-31T00:00:00"/>
    <n v="21.714285714285715"/>
    <n v="0"/>
    <n v="0"/>
    <x v="1"/>
    <s v="DGI_x000a_NC - Subproceso de Fiscalización y Liquidación_x000a_Subdirección de Fiscalización Tributaria_x000a__x000a_NC - Subproceso Innovación y Tecnología_x000a_Subdirección de Información y Analítica_x000a__x000a_REFORMULADO _x000a_09122022"/>
  </r>
  <r>
    <x v="2"/>
    <x v="1"/>
    <m/>
    <m/>
    <m/>
    <m/>
    <s v="2.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
    <s v="1. Enviar a las seccionales la acción de control y los seleccionados."/>
    <s v="Memorando de lineamientos de auditoría."/>
    <n v="1"/>
    <d v="2022-01-01T00:00:00"/>
    <d v="2022-12-31T00:00:00"/>
    <n v="52"/>
    <n v="0"/>
    <n v="0"/>
    <x v="1"/>
    <s v="DGI_x000a_NC - Subproceso de Fiscalización y Liquidación_x000a_Coordinación de Pensamiento Estratégico de Fiscalización Tributaria"/>
  </r>
  <r>
    <x v="2"/>
    <x v="1"/>
    <s v="Auditoría de Cumplimiento, U.A.E DIAN Devoluciones y Compensaciones gestionadas a 31 de diciembre de 2020"/>
    <s v="22  03 00"/>
    <s v="Hallazgo No. 2. Devoluciones asociadas a proveedores ficticios  “(…) 18 devoluciones de las DSI Bogotá y DSI Medellín por valor de $5.841.858.193 de contribuyentes relacionados con compra de facturas a proveedores ficticios del caso “La Patrona”, que no fueron objeto de fiscalización y quedaron en firme; la DIAN solo puede esperar las resultas judiciales, de algo que había podio manejar"/>
    <s v="&quot;(...) en las reuniones del nivel directivo de las DSI se tomó la decisión de su depuración (...) estas decisiones de nivel directivo de las DSI no se encuentran justificadas, ni documentadas para las devoluciones depuradas relacionadas con los hechos de fraude originado por proveedores ficticios (…).  se presentó por deficiencias en la aplicación de los lineamientos definidos en el memo"/>
    <s v="1. Fortalecer los programas de control enfocados a presuntos proveedores ficticios o con operaciones simuladas y sus adquirentes, incluyendo criterios de selección en donde se tenga en cuenta solicitudes de devolución y/o compensación."/>
    <s v="1. Solicitar a la Coordinación de Programas y Campañas de Control que sea considerado en los criterios de selección del programa un control respecto de las solicitudes de devolución y/o compensación."/>
    <s v="Documento de solicitud."/>
    <n v="1"/>
    <d v="2022-02-01T00:00:00"/>
    <d v="2022-02-28T00:00:00"/>
    <n v="3.8571428571428572"/>
    <n v="1"/>
    <n v="1"/>
    <x v="0"/>
    <s v="DGI_x000a_NC - Subproceso de Fiscalización y Liquidación_x000a_Coordinación de Pensamiento Estratégico de Fiscalización Tributaria"/>
  </r>
  <r>
    <x v="2"/>
    <x v="1"/>
    <m/>
    <m/>
    <m/>
    <s v="&quot;(...) en las reuniones del nivel directivo de las DSI se tomó la decisión de su depuración (...) estas decisiones de nivel directivo de las DSI no se encuentran justificadas, ni documentadas para las devoluciones depuradas relacionadas con los hechos de fraude originado por proveedores ficticios (…).  se presentó por deficiencias en la aplicación de los lineamientos definidos en el memo"/>
    <m/>
    <s v="2. Enviar para su ejecución, el programa de control considerando criterios de selección resultantes de la actividad 1."/>
    <s v="Memorando de lineamientos de auditoría."/>
    <n v="1"/>
    <d v="2022-07-01T00:00:00"/>
    <d v="2022-08-31T00:00:00"/>
    <n v="8.7142857142857135"/>
    <n v="0"/>
    <n v="0"/>
    <x v="1"/>
    <s v="DGI_x000a_NC - Subproceso de Fiscalización y Liquidación_x000a_Coordinación de Pensamiento Estratégico de Fiscalización Tributaria_x000a__x000a_REFORMULADO_x000a_20052022"/>
  </r>
  <r>
    <x v="2"/>
    <x v="1"/>
    <m/>
    <m/>
    <m/>
    <s v="&quot;(...) en las reuniones del nivel directivo de las DSI se tomó la decisión de su depuración (...) estas decisiones de nivel directivo de las DSI no se encuentran justificadas, ni documentadas para las devoluciones depuradas relacionadas con los hechos de fraude originado por proveedores ficticios (…).  se presentó por deficiencias en la aplicación de los lineamientos definidos en el memo"/>
    <s v="2. Revisar y ajustar el procedimiento PR-COT-0465 «INVESTIGACIÓN Y DETERMINACIÓN DE TRIBUTOS E IMPOSICIÓN DE SANCIONES», en y/o documentos asociados, en lo referente a la depuración de las cargas de servicio."/>
    <s v="1. Analizar y evaluar  el procedimiento, y/o documentos asociados respecto a la depuración de cargas de servicio."/>
    <s v="Documento de análisis y evaluación"/>
    <n v="1"/>
    <d v="2022-02-01T00:00:00"/>
    <d v="2022-06-30T00:00:00"/>
    <n v="21.285714285714285"/>
    <n v="1"/>
    <n v="1"/>
    <x v="0"/>
    <s v="DGI_x000a_NC - Subproceso de Fiscalización y Liquidación _x000a_Coordinación de Sistemas de Información y Procedimiento de Fiscalización Tributaria _x000a_Coordinación de Pensamiento Estratégico de Fiscalización Tributaria _x000a_Coordinación de Supervisión, control y seguimiento de Fiscalización"/>
  </r>
  <r>
    <x v="2"/>
    <x v="1"/>
    <m/>
    <m/>
    <m/>
    <s v="&quot;(...) en las reuniones del nivel directivo de las DSI se tomó la decisión de su depuración (...) estas decisiones de nivel directivo de las DSI no se encuentran justificadas, ni documentadas para las devoluciones depuradas relacionadas con los hechos de fraude originado por proveedores ficticios (…).  se presentó por deficiencias en la aplicación de los lineamientos definidos en el memo"/>
    <m/>
    <s v="2. Efectuar los ajustes al procedimiento,  y/o documentos asociados con base en el resultado del análisis efectuado."/>
    <s v="Procedimiento y/o documentos asociados, ajustados y publicados."/>
    <n v="1"/>
    <d v="2023-01-01T00:00:00"/>
    <d v="2023-03-31T00:00:00"/>
    <n v="12.714285714285714"/>
    <n v="0"/>
    <n v="0"/>
    <x v="1"/>
    <s v="DGI_x000a_NC - Subproceso de Fiscalización y Liquidación_x000a_Coordinación de Sistemas de Información y Procedimiento de Fiscalización Tributaria_x000a__x000a_REFORMULADO _x000a_09122022"/>
  </r>
  <r>
    <x v="2"/>
    <x v="1"/>
    <s v="Auditoría de Cumplimiento, U.A.E DIAN Devoluciones y Compensaciones gestionadas a 31 de diciembre de 2020"/>
    <s v="19  03 00"/>
    <s v="Hallazgo No. 3. Devolución sin investigación por Fiscalización  “(..) dos (2) devoluciones de la DSI Medellín relacionadas con facturas de proveedores ficticios que presentaban marcas de auditoría y perfilamiento de riesgo alto, las cuales adquirieron firmeza y, por tanto, hoy no pueden ser objeto de fiscalización, situaciones que no permiten establecer la procedencia y si el valor devue"/>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1. Elaborar una herramienta para consulta de indicadores que mejoren el análisis y la elaboración del plan de auditoría, de los casos seleccionados para investigación a las devoluciones y/o compensaciones y demás investigaciones efectuadas en el subproceso de Fiscalización y Liquidación."/>
    <s v="1. Poner a disposición la información y las consultas para el cálculo de los indicadores de fiscalización "/>
    <s v="Documento sobre la información puesta a disposición, incluyendo la lógica del cálculo de los indicadores"/>
    <n v="1"/>
    <d v="2023-01-01T00:00:00"/>
    <d v="2023-07-31T00:00:00"/>
    <n v="30.142857142857142"/>
    <n v="0"/>
    <n v="0"/>
    <x v="1"/>
    <s v="DGI_x000a_NC - Subproceso de Fiscalización y Liquidación_x000a_Subdirección de Fiscalización Tributaria_x000a__x000a_NC - Subproceso Innovación y Tecnología_x000a_Subdirección de Procesamiento de Datos_x000a__x000a_REFORMULADO _x000a_09122022"/>
  </r>
  <r>
    <x v="2"/>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m/>
    <s v="2. Elaborar una herramienta para consulta que despliegue la información de los indicadores de auditoria."/>
    <s v="Herramienta para consulta de indicadores de auditoria"/>
    <n v="1"/>
    <d v="2023-08-01T00:00:00"/>
    <d v="2023-12-31T00:00:00"/>
    <n v="21.714285714285715"/>
    <n v="0"/>
    <n v="0"/>
    <x v="1"/>
    <s v="DGI_x000a_NC - Subproceso de Fiscalización y Liquidación_x000a_Subdirección de Fiscalización Tributaria_x000a__x000a_NC - Subproceso Innovación y Tecnología_x000a_Subdirección de Información y Analítica_x000a__x000a_REFORMULADO _x000a_09122022"/>
  </r>
  <r>
    <x v="2"/>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2. Revisar y ajustar el procedimiento PR-COT-0465 «INVESTIGACIÓN Y DETERMINACIÓN DE TRIBUTOS E IMPOSICIÓN DE SANCIONES», en y/o documentos asociados, en lo referente a la depuración de las cargas de servicio."/>
    <s v="1. Analizar y evaluar  el procedimiento, y/o documentos asociados respecto a los parámetros de depuración."/>
    <s v="Documento de análisis y evaluación"/>
    <n v="1"/>
    <d v="2022-02-01T00:00:00"/>
    <d v="2022-06-30T00:00:00"/>
    <n v="21.285714285714285"/>
    <n v="1"/>
    <n v="1"/>
    <x v="0"/>
    <s v="DGI_x000a_NC - Subproceso de Fiscalización y Liquidación_x000a_Coordinación de Sistemas de Información y Procedimiento de Fiscalización Tributaria_x000a_Coordinación de Pensamiento Estratégico de Fiscalización Tributaria_x000a_Coordinación de Supervisión, control y seguimiento de Fiscalización."/>
  </r>
  <r>
    <x v="2"/>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m/>
    <s v="2. Efectuar los ajustes al procedimiento,  y/o documentos asociados con base en el resultado del análisis efectuado."/>
    <s v="Procedimiento y/o documentos asociados, ajustados y publicados."/>
    <n v="1"/>
    <d v="2023-01-01T00:00:00"/>
    <d v="2023-03-31T00:00:00"/>
    <n v="12.714285714285714"/>
    <n v="0"/>
    <n v="0"/>
    <x v="1"/>
    <s v="DGI_x000a_NC - Subproceso de Fiscalización y Liquidación_x000a_Coordinación de Sistemas de Información y Procedimiento de Fiscalización Tributaria_x000a__x000a_REFORMULADO _x000a_09122022"/>
  </r>
  <r>
    <x v="2"/>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3.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
    <s v="1. Enviar a las seccionales la acción de control y los seleccionados."/>
    <s v="Memorando de lineamientos de auditoría."/>
    <n v="1"/>
    <d v="2022-01-01T00:00:00"/>
    <d v="2022-12-31T00:00:00"/>
    <n v="52"/>
    <n v="0"/>
    <n v="0"/>
    <x v="1"/>
    <s v="DGI_x000a_NC - Subproceso de Fiscalización y Liquidación_x000a_Coordinación de Pensamiento Estratégico de Fiscalización Tributaria"/>
  </r>
  <r>
    <x v="2"/>
    <x v="1"/>
    <s v="Auditoría de Cumplimiento, U.A.E DIAN Devoluciones y Compensaciones gestionadas a 31 de diciembre de 2020"/>
    <s v="19  03 00"/>
    <s v="Hallazgo 4. Términos para autorizar devoluciones abreviadas  &quot;Términos para autorizar devoluciones abreviadas (D). devoluciones que exceden el cumplimiento de los términos para proferir resoluciones de devoluciones abreviadas por parte de las DSI´s Bogotá, Barranquilla, Medellín y Santa Marta en el plazo establecido en el Decreto Legislativo 535 de 2020, lo que generó retrasos en el pago"/>
    <s v="&quot;La situación descrita, se presenta por deficiencias en el seguimiento y control para el reconocimiento de las devoluciones abreviadas por parte de las DSI Bogotá, DSI Medellín, DSI Barranquilla y DSIA Santa Marta generando retrasos en las devoluciones e impidiendo que los contribuyentes que radicaron sus solicitudes en debida forma contaran con los recursos de manera oportuna para super"/>
    <s v="1. Elaborar plan de contingencia, para atención de solicitudes de devolución y/o compensación, aplicable en casos de expedirse medidas gubernamentales derivadas de declaratorias de Estados de Emergencia, que lleven a un desborde de la capacidad operativa de las dependencias involucradas en la gestión de solicitudes de devolución y/o compensación."/>
    <s v="1. Elaborar plan de contingencia que abarque los procesos y subprocesos que intervienen en la gestión de solicitudes de devolución y/o compensación."/>
    <s v="Plan de contingencia"/>
    <n v="1"/>
    <d v="2022-02-01T00:00:00"/>
    <d v="2022-07-31T00:00:00"/>
    <n v="25.714285714285715"/>
    <n v="0"/>
    <n v="0"/>
    <x v="1"/>
    <s v="DGI_x000a_NC - Subproceso Recaudo - Devoluciones_x000a_Subdirección de Devoluciones"/>
  </r>
  <r>
    <x v="2"/>
    <x v="1"/>
    <m/>
    <m/>
    <m/>
    <s v="&quot;La situación descrita, se presenta por deficiencias en el seguimiento y control para el reconocimiento de las devoluciones abreviadas por parte de las DSI Bogotá, DSI Medellín, DSI Barranquilla y DSIA Santa Marta generando retrasos en las devoluciones e impidiendo que los contribuyentes que radicaron sus solicitudes en debida forma contaran con los recursos de manera oportuna para super"/>
    <s v="1. Elaborar plan de contingencia, para atención de solicitudes de devolución y/o compensación, aplicable en casos de expedirse medidas gubernamentales derivadas de declaratorias de Estados de Emergencia, que lleven a un desborde de la capacidad operativa de las dependencias involucradas en la gestión de solicitudes de devolución y/o compensación."/>
    <s v="2. Aprobar Plan de Contingencia"/>
    <s v="Resolución Interna publicada"/>
    <n v="1"/>
    <d v="2023-01-01T00:00:00"/>
    <d v="2023-03-31T00:00:00"/>
    <n v="12.714285714285714"/>
    <n v="0"/>
    <n v="0"/>
    <x v="1"/>
    <s v="DGI_x000a_NC - Subproceso Recaudo - Devoluciones_x000a_Subdirección de Devoluciones_x000a_Dirección General DIAN_x000a__x000a_REFORMULADO _x000a_09122022"/>
  </r>
  <r>
    <x v="2"/>
    <x v="1"/>
    <s v="Auditoría de Cumplimiento, U.A.E DIAN Devoluciones y Compensaciones gestionadas a 31 de diciembre de 2020"/>
    <s v="14  04 00"/>
    <s v="Hallazgo No. 5. Supervisión Contratos de Macrotítulos  &quot;El hallazgo se enfoca en las debilidades y falencias evidenciadas en la supervisión, seguimiento y monitoreo de los contratos de macrotítulos suscritos entre el Ministerio de Hacienda y Crédito Público - MHCP y el Depósito Centralizado de Valores – DECEVAL, para las vigencias 2018 y 2019, en los cuales la supervisión está a cargo de"/>
    <s v="&quot;(...) la DIAN no cuenta con documentos soportes que permitan ejercer control sobre la trazabilidad de los TIDIS, toda vez, que, al indagar sobre los mismos, remiten tablas en Excel, sin entregar información o documentos que permitan validar y cotejar lo contemplado en dichas bases, además no registran los cambios de tenedor (...)&quot;"/>
    <s v="1. Consolidar informe histórico de TIDIS caducados, para todos los contratos, con inicio 2021."/>
    <s v="1. Conformar y mantener base de datos de TIDIS caducados con identificación del Contrato bajo el cual fueron expedidos, iniciando con el contrato para expediciones vigencia 2021."/>
    <s v="Base de datos histórica de TIDIS caducados, a partir de expediciones 2021"/>
    <n v="1"/>
    <d v="2022-02-01T00:00:00"/>
    <d v="2022-12-31T00:00:00"/>
    <n v="47.571428571428569"/>
    <n v="0"/>
    <n v="0"/>
    <x v="1"/>
    <s v="DGI_x000a_NC - Subproceso Recaudo - Devoluciones _x000a_Subdirección de Devoluciones"/>
  </r>
  <r>
    <x v="2"/>
    <x v="1"/>
    <s v="Auditoría de Cumplimiento, U.A.E DIAN Devoluciones y Compensaciones gestionadas a 31 de diciembre de 2020"/>
    <s v="19  03 00"/>
    <s v="Hallazgo No. 7. Intereses Doble Compensación - Expediente NIT 860.068.121-6   .&quot; (…) el pago de los intereses moratorios que se causan intereses en el período del 19 de diciembre de 2017 al 19 de febrero de 2019 por valor de $143.314.920 debido a que la División de Gestión de Recaudo de la DSI Grandes Contribuyentes profirió resolución de compensación No. 6282-1576 del 18 de diciembre de"/>
    <s v="&quot;(…) originado por la falta de actualización del aplicativo SIE devoluciones por parte de los funcionarios encargados de notificar los actos administrativos en el subproceso de devoluciones y compensaciones&quot;"/>
    <s v="Contar con un sistema de información integrado que refleje la situación fiscal y procesal real de los contribuyentes"/>
    <s v="Adelantar el proceso de contratación de la solución tecnológica"/>
    <s v="Contrato firmado"/>
    <n v="1"/>
    <d v="2023-01-01T00:00:00"/>
    <d v="2023-10-31T00:00:00"/>
    <n v="43.285714285714285"/>
    <n v="0"/>
    <n v="0"/>
    <x v="1"/>
    <s v="DGI_x000a_NC - Subproceso Administración de Cartera_x000a_NC - Subproceso  Recaudo - Devoluciones _x000a_Dirección de Gestión de Impuestos_x000a_Subdirección de Recaudo_x000a_Subdirección de Cobranzas y Control Extensivo_x000a_Coordinación de Administración de Aplicativos de  Impuestos_x000a_Coordinación de Cobranzas_x000a__x000a_REFORMULADO _x000a_09122022"/>
  </r>
  <r>
    <x v="2"/>
    <x v="1"/>
    <m/>
    <s v="19  03 00"/>
    <m/>
    <m/>
    <m/>
    <s v="Inicio de la implementación de la solución tecnológica del Proyecto."/>
    <s v="Plan de trabajo de_x000a_implementación de la solución_x000a_tecnológica."/>
    <n v="1"/>
    <d v="2023-11-01T00:00:00"/>
    <d v="2024-05-31T00:00:00"/>
    <n v="30.285714285714285"/>
    <n v="0"/>
    <n v="0"/>
    <x v="1"/>
    <s v="DGI_x000a_NC - Subproceso Administración de Cartera_x000a_NC - Subproceso  Recaudo - Devoluciones _x000a_Dirección de Gestión de Impuestos_x000a_Subdirección de Recaudo_x000a_Subdirección de Cobranzas y Control Extensivo_x000a_Coordinación de Administración de Aplicativos de  Impuestos_x000a_Coordinación de Cobranzas_x000a__x000a_REFORMULADO _x000a_09122022"/>
  </r>
  <r>
    <x v="2"/>
    <x v="1"/>
    <m/>
    <s v="19  03 00"/>
    <m/>
    <m/>
    <m/>
    <m/>
    <s v="Seguimiento trimestral a la implementación de la solución Tecnológica"/>
    <n v="4"/>
    <d v="2024-06-01T00:00:00"/>
    <d v="2025-05-31T00:00:00"/>
    <n v="52"/>
    <n v="0"/>
    <n v="0"/>
    <x v="1"/>
    <s v="DGI_x000a_NC - Subproceso Administración de Cartera_x000a_NC - Subproceso  Recaudo - 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Subdirección de Procesamiento de Datos_x000a_Subdirección de Infraestructura Tecnológica y de Operaciones_x000a__x000a_REFORMULADO _x000a_09122022"/>
  </r>
  <r>
    <x v="2"/>
    <x v="1"/>
    <m/>
    <s v="19  03 00"/>
    <m/>
    <m/>
    <m/>
    <s v="Implantación de la solución tecnológica "/>
    <s v="Puesta en producción de la solución"/>
    <n v="1"/>
    <d v="2025-06-01T00:00:00"/>
    <d v="2025-12-31T00:00:00"/>
    <n v="30.428571428571427"/>
    <n v="0"/>
    <n v="0"/>
    <x v="1"/>
    <s v="DGI_x000a_NC - Subproceso Administración de Cartera_x000a_NC - Subproceso  Recaudo - 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Subdirección de Procesamiento de Datos_x000a_Subdirección de Infraestructura Tecnológica y de Operaciones_x000a__x000a_REFORMULADO _x000a_09122022"/>
  </r>
  <r>
    <x v="2"/>
    <x v="1"/>
    <s v="Auditoría de Cumplimiento, U.A.E DIAN Devoluciones y Compensaciones gestionadas a 31 de diciembre de 2020"/>
    <s v="19  03 00"/>
    <s v="Hallazgo No. 8. Pago de Intereses Moratorios  “Pago de intereses moratorios por $201.491.880 al contribuyente con NIT 900.215.823-3 para la DSI Bogotá, y por $82.027.000 al contribuyente con NIT 890.911.431-1 de la DSI Medellín; para un total de $283.518.880. Estas situaciones se presentaron debido a las falencias en la expedición de las certificaciones generadas por la División de cobra"/>
    <s v="“(…) el pago de intereses moratorios se originó por deficiencias en la expedición de la certificación de deudas a cargo de la División de Gestión de Cobranzas quien certificó una deuda que no existía a cargo del contribuyente, (…)  falta de interoperabilidad de los sistemas de información con los procedimientos implementados en la DIAN (…)”"/>
    <s v="Contar con un sistema de información integrado que refleje la situación fiscal y procesal real de los contribuyentes"/>
    <s v="Adelantar el proceso de contratación de la solución tecnológica"/>
    <s v="Contrato firmado"/>
    <n v="1"/>
    <d v="2023-01-01T00:00:00"/>
    <d v="2023-10-31T00:00:00"/>
    <n v="43.285714285714285"/>
    <n v="0"/>
    <n v="0"/>
    <x v="1"/>
    <s v="DGI_x000a_NC - Subproceso Administración de Cartera_x000a_NC - Subproceso  Recaudo - Devoluciones _x000a_Dirección de Gestión de Impuestos_x000a_Subdirección de Recaudo_x000a_Subdirección de Cobranzas y Control Extensivo_x000a_Coordinación de Administración de Aplicativos de  Impuestos_x000a_Coordinación de Cobranzas_x000a__x000a_REFORMULADO _x000a_09122022"/>
  </r>
  <r>
    <x v="2"/>
    <x v="1"/>
    <m/>
    <s v="19  03 00"/>
    <m/>
    <m/>
    <m/>
    <s v="Inicio de la implementación de la solución tecnológica del Proyecto."/>
    <s v="Plan de trabajo de_x000a_implementación de la solución_x000a_tecnológica."/>
    <n v="1"/>
    <d v="2023-11-01T00:00:00"/>
    <d v="2024-05-31T00:00:00"/>
    <n v="30.285714285714285"/>
    <n v="0"/>
    <n v="0"/>
    <x v="1"/>
    <s v="DGI_x000a_NC - Subproceso Administración de Cartera_x000a_NC - Subproceso  Recaudo - Devoluciones _x000a_Dirección de Gestión de Impuestos_x000a_Subdirección de Recaudo_x000a_Subdirección de Cobranzas y Control Extensivo_x000a_Coordinación de Administración de Aplicativos de  Impuestos_x000a_Coordinación de Cobranzas_x000a__x000a_REFORMULADO _x000a_09122022"/>
  </r>
  <r>
    <x v="2"/>
    <x v="1"/>
    <m/>
    <s v="19  03 00"/>
    <m/>
    <m/>
    <m/>
    <m/>
    <s v="Seguimiento trimestral a la implementación de la solución Tecnológica"/>
    <n v="4"/>
    <d v="2024-06-01T00:00:00"/>
    <d v="2025-05-31T00:00:00"/>
    <n v="52"/>
    <n v="0"/>
    <n v="0"/>
    <x v="1"/>
    <s v="DGI_x000a_NC - Subproceso Innovación y Tecnología_x000a_Dirección de Gestión de Innovación y Tecnología_x000a_Subdirección de Innovación y Proyectos_x000a_Subdirección de Soluciones y desarrollo_x000a__x000a_REFORMULADO _x000a_09122022"/>
  </r>
  <r>
    <x v="2"/>
    <x v="1"/>
    <m/>
    <s v="19  03 00"/>
    <m/>
    <m/>
    <m/>
    <s v="Implantación de la solución tecnológica "/>
    <s v="Puesta en producción de la solución"/>
    <n v="1"/>
    <d v="2025-06-01T00:00:00"/>
    <d v="2025-12-31T00:00:00"/>
    <n v="30.428571428571427"/>
    <n v="0"/>
    <n v="0"/>
    <x v="1"/>
    <s v="DGI_x000a_NC - Subproceso Administración de Cartera_x000a_NC - Subproceso  Recaudo - 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Subdirección de Procesamiento de Datos_x000a_Subdirección de Infraestructura Tecnológica y de Operaciones_x000a__x000a_REFORMULADO _x000a_09122022"/>
  </r>
  <r>
    <x v="2"/>
    <x v="1"/>
    <s v="Auditoría de Cumplimiento, U.A.E DIAN Devoluciones y Compensaciones gestionadas a 31 de diciembre de 2020"/>
    <s v="19  03 00"/>
    <s v="Hallazgo No. 9. Gestión de Cobro Improcedentes  “Pérdida de oportunidad de cobro de las devoluciones improcedentes como quiera que operó el fenómeno jurídico de la prescripción de obligaciones claras, expresas y exigibles por valor de $905.057.500, que no fueron declaradas remisibles, mandamiento de pago proferidos con inconsistencias y falta de oportunidad para proferir mandamiento de p"/>
    <s v="&quot;(…) deficiencias en el control por parte de los responsables en la gestión persuasiva, coactiva y de cobro de los recursos producto de las devoluciones improcedentes de la DSI Bogotá, en el seguimiento y oportuna expedición de los mandamientos de pago, así como en la implementación de acciones tendientes al fortalecimiento de controles, metodologías y procedimientos que mitiguen el ries"/>
    <s v="Contar con un sistema de información integrado que refleje la situación fiscal y procesal real de los contribuyentes"/>
    <s v="Adelantar el proceso de contratación de la solución tecnológica"/>
    <s v="Contrato firmado"/>
    <n v="1"/>
    <d v="2023-01-01T00:00:00"/>
    <d v="2023-10-31T00:00:00"/>
    <n v="43.285714285714285"/>
    <n v="0"/>
    <n v="0"/>
    <x v="1"/>
    <s v="DGI_x000a_NC - Subproceso Administración de Cartera_x000a_NC - Subproceso  Recaudo - Devoluciones _x000a_Dirección de Gestión de Impuestos_x000a_Subdirección de Recaudo_x000a_Subdirección de Cobranzas y Control Extensivo_x000a_Coordinación de Administración de Aplicativos de  Impuestos_x000a_Coordinación de Cobranzas_x000a__x000a_REFORMULADO _x000a_09122022"/>
  </r>
  <r>
    <x v="2"/>
    <x v="1"/>
    <m/>
    <s v="19  03 00"/>
    <m/>
    <m/>
    <m/>
    <s v="Inicio de la implementación de la solución tecnológica del Proyecto."/>
    <s v="Plan de trabajo de_x000a_implementación de la solución_x000a_tecnológica."/>
    <n v="1"/>
    <d v="2023-11-01T00:00:00"/>
    <d v="2024-05-31T00:00:00"/>
    <n v="30.285714285714285"/>
    <n v="0"/>
    <n v="0"/>
    <x v="1"/>
    <s v="DGI_x000a_NC - Subproceso Administración de Cartera_x000a_NC - Subproceso  Recaudo - Devoluciones _x000a_Dirección de Gestión de Impuestos_x000a_Subdirección de Recaudo_x000a_Subdirección de Cobranzas y Control Extensivo_x000a_Coordinación de Administración de Aplicativos de  Impuestos_x000a_Coordinación de Cobranzas_x000a__x000a_REFORMULADO _x000a_09122022"/>
  </r>
  <r>
    <x v="2"/>
    <x v="1"/>
    <m/>
    <s v="19  03 00"/>
    <m/>
    <m/>
    <m/>
    <m/>
    <s v="Seguimiento trimestral a la implementación de la solución Tecnológica"/>
    <n v="4"/>
    <d v="2024-06-01T00:00:00"/>
    <d v="2025-05-31T00:00:00"/>
    <n v="52"/>
    <n v="0"/>
    <n v="0"/>
    <x v="1"/>
    <s v="DGI_x000a_NC - Subproceso Innovación y Tecnología_x000a_Dirección de Gestión de Innovación y Tecnología_x000a_Subdirección de Innovación y Proyectos_x000a_Subdirección de Soluciones y desarrollo_x000a__x000a_REFORMULADO _x000a_09122022"/>
  </r>
  <r>
    <x v="2"/>
    <x v="1"/>
    <m/>
    <s v="19  03 00"/>
    <m/>
    <m/>
    <m/>
    <s v="Implantación de la solución tecnológica "/>
    <s v="Puesta en producción de la solución"/>
    <n v="1"/>
    <d v="2025-06-01T00:00:00"/>
    <d v="2025-12-31T00:00:00"/>
    <n v="30.428571428571427"/>
    <n v="0"/>
    <n v="0"/>
    <x v="1"/>
    <s v="DGI_x000a_NC - Subproceso Administración de Cartera_x000a_NC - Subproceso  Recaudo - 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Subdirección de Procesamiento de Datos_x000a_Subdirección de Infraestructura Tecnológica y de Operaciones_x000a__x000a_REFORMULADO _x000a_09122022"/>
  </r>
  <r>
    <x v="2"/>
    <x v="1"/>
    <s v="Auditoría de Cumplimiento, U.A.E DIAN Devoluciones y Compensaciones gestionadas a 31 de diciembre de 2020"/>
    <s v="19  03 00"/>
    <s v="Hallazgo No. 10 Incidencias Obligaciones Financieras  “(…)  incumplimiento del procedimiento de gestión de la mesa de servicio para la solución de incidentes reportados por las DSI a nivel nacional, que se relacionan con inconsistencias en los saldos o en su actualización en el aplicativo Obligación Financiera, lo que afecta las devoluciones y cobranzas"/>
    <s v="“(…) causado por incumplimiento en los procedimientos de gestión de la mesa de servicio, en el cual se establecen acuerdos de nivel de servicio, se definen los tiempos de recuperación de la incidencia, (…)”"/>
    <s v="1. Revisar el procedimiento y los instructivos asociados a la gestión de la mesa de servicio y ajustar de ser necesario."/>
    <s v="1. Verificar y actualizar el procedimiento con el fin de incluir los controles necesarios que eviten que se queden incidentes sin atender dentro de los tiempos establecidos."/>
    <s v="Procedimiento ajustado"/>
    <n v="1"/>
    <d v="2023-01-02T00:00:00"/>
    <d v="2023-08-01T00:00:00"/>
    <n v="30.142857142857142"/>
    <n v="0"/>
    <n v="0"/>
    <x v="1"/>
    <s v="DGI_x000a_NC - Subproceso Innovación y Tecnología_x000a_Dirección de Gestión de Innovación y Tecnología_x000a_Subdirección de Innovación y Proyectos_x000a_Subdirección de Soluciones y desarrollo_x000a__x000a_REFORMULADO _x000a_09122022"/>
  </r>
  <r>
    <x v="2"/>
    <x v="1"/>
    <m/>
    <s v="19  03 00"/>
    <m/>
    <m/>
    <s v="2. Revisar y diagnosticar las 16 incidencias que están sin cerrar para resolverlas."/>
    <s v="1. Revisar y diagnosticar las 16 incidencias que están sin atender y evaluar el impacto que generan para determinar  como resolverlas."/>
    <s v="Documento de Diagnóstico."/>
    <n v="1"/>
    <d v="2022-01-01T00:00:00"/>
    <d v="2022-06-30T00:00:00"/>
    <n v="25.714285714285715"/>
    <n v="1"/>
    <n v="1"/>
    <x v="0"/>
    <s v="DGI_x000a_NC - Subproceso Administración de Cartera_x000a_NC - Subproceso  Recaudo - Devoluciones _x000a_Dirección de Gestión de Impuestos_x000a_Subdirección de Recaudo_x000a_Subdirección de Devoluciones - 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Soluciones y desarrollo"/>
  </r>
  <r>
    <x v="2"/>
    <x v="1"/>
    <m/>
    <s v="19  03 00"/>
    <m/>
    <m/>
    <m/>
    <s v="2. Elaborar proyecto de desarrollo tecnológico."/>
    <s v="Cronograma de trabajo"/>
    <n v="1"/>
    <d v="2022-10-01T00:00:00"/>
    <d v="2022-12-31T00:00:00"/>
    <n v="13"/>
    <n v="0"/>
    <n v="0"/>
    <x v="1"/>
    <s v="DGI_x000a_NC - Subproceso Administración de Cartera_x000a_NC - Subproceso  Recaudo - Devoluciones _x000a_Dirección de Gestión de Impuestos_x000a_Subdirección de Recaudo_x000a_Subdirección de Devoluciones - 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Soluciones y desarrollo"/>
  </r>
  <r>
    <x v="2"/>
    <x v="1"/>
    <m/>
    <s v="19  03 00"/>
    <m/>
    <m/>
    <m/>
    <m/>
    <s v="Puesta en producción del proyecto"/>
    <n v="1"/>
    <d v="2023-01-01T00:00:00"/>
    <d v="2023-12-31T00:00:00"/>
    <n v="52"/>
    <n v="0"/>
    <n v="0"/>
    <x v="1"/>
    <s v="DGI_x000a_NC - Subproceso Administración de Cartera_x000a_NC - Subproceso  Recaudo - Devoluciones _x000a_Dirección de Gestión de Impuestos_x000a_Subdirección de Recaudo_x000a_Subdirección de Devoluciones - 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Soluciones y desarrollo"/>
  </r>
  <r>
    <x v="2"/>
    <x v="1"/>
    <s v="Auditoría de Cumplimiento, U.A.E DIAN Devoluciones y Compensaciones gestionadas a 31 de diciembre de 2020"/>
    <s v="19  03 00"/>
    <s v="Hallazgo No. 11 Gestión documental de expedientes en proceso de devoluciones y/o compensaciones  (...) en la DSI Medellín y la DSIA Santa Marta y hace referencia a las falencias en la organización de las carpetas en cuanto a rotulación, foliación, hojas de control de unidad documental, revisión de series, unidades documentales, tablas de retención documental y registro de fechas en orden"/>
    <s v="“(…) Deficiencias de gestión y control en el seguimiento a la consistencia de los documentos que conforman los expedientes, derivados de las actuaciones administrativas adelantadas por los responsables del subproceso de Devoluciones y Compensaciones “"/>
    <s v="1. Efectuar capacitación a nivel nacional, con énfasis en las Direcciones Seccionales de Medellín y Santa Marta sobre el procedimiento Organización de documentos PR-FI-0163 y el instructivo IN-ADF-0132 y el  Memorando Conjunto No. 105 del 24 de junio de 2020."/>
    <s v="1. Capacitar a nivel nacional sobre el procedimiento Organización de documentos PR-FI-0163 y el instructivo IN-ADF-0132 y el  Memorando Conjunto No. 105 del 24 de junio de 2020."/>
    <s v="Capacitación efectuada."/>
    <n v="2"/>
    <d v="2022-01-01T00:00:00"/>
    <d v="2022-06-30T00:00:00"/>
    <n v="25.714285714285715"/>
    <n v="2"/>
    <n v="1"/>
    <x v="0"/>
    <s v="DGI_x000a_DS - Subproceso Recursos Administrativos_x000a_GIT de Documentación o quien haga sus veces en las Direcciones Seccionales_x000a__x000a_DS - Subproceso Fiscalización y Liquidación  _x000a_Divisiones de fiscalización, recaudo y recaudo y cobranzas de las Direcciones Seccionales"/>
  </r>
  <r>
    <x v="2"/>
    <x v="1"/>
    <m/>
    <s v="19  03 00"/>
    <m/>
    <m/>
    <s v="2. Realizar control a los expedientes en gestión, utilizando la lista de chequeo ajustada y dando cumplimiento al memorando conjunto ajustado en relación con la norma archivística en  los expedientes del proceso de Fiscalización y Liquidación - Subproceso de Control Tributario"/>
    <s v="1. Realizar trimestralmente, la verificación al cumplimiento del  memorando utilizando la lista de chequeo diseñada para el efecto. Para la verificación, deberán tomar una muestra aleatoria de los expedientes abiertos en el año a verificar, de acuerdo al memorando."/>
    <s v="Listas de chequeo."/>
    <n v="1"/>
    <d v="2022-01-01T00:00:00"/>
    <d v="2022-12-31T00:00:00"/>
    <n v="52"/>
    <n v="0"/>
    <n v="0"/>
    <x v="1"/>
    <s v="DGI_x000a_DS - Subproceso Fiscalización y Liquidación_x000a_Divisiones de Fiscalización_x000a__x000a_DS - Subproceso Recaudo - Devoluciones_x000a_Divisiones de Recaudo o Recaudo y cobranzas_x000a__x000a_DS - Subproceso Recursos Administrativos_x000a_GIT de Documentación ola dependencia que haga sus veces_x000a__x000a_Direcciones Seccionales de Impuestos o Impuestos y Aduanas de Barranquilla, Bogotá, Cúcuta, Medellín y Santa Marta."/>
  </r>
  <r>
    <x v="2"/>
    <x v="1"/>
    <m/>
    <s v="19  03 00"/>
    <m/>
    <m/>
    <m/>
    <s v="2. Elaborar  trimestralmente el informe  de la verificación de los expedientes con sus soportes por parte de las  divisiones de fiscalización, recaudo, recaudo y cobranzas o la dependecia que haga sus veces."/>
    <s v="Informes trimestrales."/>
    <n v="20"/>
    <d v="2022-01-01T00:00:00"/>
    <d v="2022-12-31T00:00:00"/>
    <n v="52"/>
    <n v="0"/>
    <n v="0"/>
    <x v="1"/>
    <s v="DGI_x000a_DS - Subproceso Fiscalización y Liquidación_x000a_Divisiones de Fiscalización_x000a__x000a_DS - Subproceso Recaudo - Devoluciones_x000a_Divisiones de Recaudo o Recaudo y cobranzas_x000a__x000a_DS - Subproceso Recursos Administrativos_x000a_GIT de Documentación ola dependencia que haga sus veces._x000a__x000a_Direcciones Seccionales de Impuestos o Impuestos y Aduanas de Barranquilla, Bogotá, Cúcuta, Medellín y Santa Marta."/>
  </r>
  <r>
    <x v="2"/>
    <x v="1"/>
    <s v="Auditoría de Cumplimiento, U.A.E DIAN Devoluciones y Compensaciones gestionadas a 31 de diciembre de 2020"/>
    <s v="19  03 00"/>
    <s v="Hallazgo No. 12. Información almacenada en el aplicativo MUISCA-SIE Devoluciones   &quot;El hallazgo se refiere a 167 mensajes de error del aplicativo MUISCA para la DSIA Santa Marta, los cuales se presentan por deficiencias de gestión y control en el seguimiento a la consistencia de los documentos que conforman los expedientes en el aplicativo SIE- Devoluciones, lo cual genera falta de confi"/>
    <s v="&quot;(…) Lo anterior, por deficiencias de gestión y control en el seguimiento a la consistencia de los documentos que conforman los expedientes en el aplicativo SIE- Devoluciones, lo cual genera falta de confiabilidad en la información contenida en Sistemas y subsistemas tecnológicos de la DIAN (...)&quot;"/>
    <s v="1. Realizar diagnóstico de los errores presentados que impidieron la consulta en el Servicio Informático de Devoluciones de los documentos asociados a los asuntos: 202081130100006366,  202081130100008700, 202081130100010770, 202081130100013038, 202081130100135495 y adoptar la solución ."/>
    <s v="1. Diagnóstico mensajes de error"/>
    <s v="Documento diagnóstico"/>
    <n v="1"/>
    <d v="2022-02-01T00:00:00"/>
    <d v="2022-03-30T00:00:00"/>
    <n v="8.1428571428571423"/>
    <n v="1"/>
    <n v="1"/>
    <x v="0"/>
    <s v="DGI_x000a_NC - Subproceso Recaudo - Devoluciones_x000a_Subdirección de Devoluciones"/>
  </r>
  <r>
    <x v="2"/>
    <x v="1"/>
    <m/>
    <s v="19  03 00"/>
    <m/>
    <m/>
    <m/>
    <s v="2. A partir de los resultados del diagnóstico, adoptar la solución que corresponda para asegurar la consulta de los documentos asociados a los asuntos de las solicitudes de devolución objeto del hallazgo."/>
    <s v="Compendio PDF documentos consultados"/>
    <n v="1"/>
    <d v="2022-04-01T00:00:00"/>
    <d v="2022-07-31T00:00:00"/>
    <n v="17.285714285714285"/>
    <n v="0"/>
    <n v="0"/>
    <x v="1"/>
    <s v="DGI_x000a_NC - Subproceso Recaudo - Devoluciones_x000a_Subdirección de Devoluciones"/>
  </r>
  <r>
    <x v="2"/>
    <x v="1"/>
    <m/>
    <s v="19  03 00"/>
    <m/>
    <m/>
    <s v="2. Informar a los entes de control, al inicio de cada auditoría o inspección del Subproceso de Devoluciones los requisitos mínimos de hardware, software y navegadores, que deben disponer para acceder a los documentos y consultas  de los servicios informáticos de la DIAN mediante los roles asignados en el ejercicio de las auditorías o inspecciones."/>
    <s v="1. Elaboración documento de presentación de requisitos mínimos de hardware y software, para entes de control, disponible."/>
    <s v="Presentación"/>
    <n v="1"/>
    <d v="2022-02-01T00:00:00"/>
    <d v="2022-03-30T00:00:00"/>
    <n v="8.1428571428571423"/>
    <n v="1"/>
    <n v="1"/>
    <x v="0"/>
    <s v="DGI_x000a_NC - Subproceso Recaudo - Devoluciones_x000a_Subdirección de Devoluciones"/>
  </r>
  <r>
    <x v="2"/>
    <x v="1"/>
    <s v="23 Aud Regular Vigencia 2010_x000a_(Recaudadora)_x000a__x000a_AEF - Seguimiento PM 2014"/>
    <s v="18 01 002"/>
    <s v="Deudores - Sanciones_x000a_El saldo de la cuenta Deudores presenta incertidumbre debido a que en las subcuentas 140104-02 y 140104-03 Sanciones Aduaneras y Cambiarias, según informe del aplicativo MUISCA, registra saldo final negativo, contrario a la naturaleza de la cuenta, por $106.686,3 millones."/>
    <s v="La anterior situación afecta la razonabilidad de de la cuenta contraviniendo lo dispuesto en el parágrafo 104 del numeral 2.7 referente a la característica de razonabilidad de la información contable pública."/>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Subproceso Innovación y Tecnología_x000a_Dirección de Gestión e Innovación y Tecnología_x000a_Subdirección de Innovación y Proyectos_x000a_Subdirección de Soluciones y Desarrollo_x000a__x000a_NC- Subproceso Función Recaudadora_x000a_Dirección de Gestión de Impuestos_x000a_Subdirección de Recaudo_x000a_Coordinación de Contabilidad de la Función Recaudadora     _x000a__x000a_REFORMULADO_x000a_30092017_x000a_30032018_x000a_30042020_x000a_31102020_x000a_ACTALIZADO_x000a_30112021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92017_x000a_30032018_x000a_30042020_x000a_31102020_x000a_20052022_x000a_09122022_x000a__x000a_ACTALIZADO_x000a_30112021 _x000a_"/>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FORMULADO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_x000a_"/>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_x000a_"/>
  </r>
  <r>
    <x v="2"/>
    <x v="1"/>
    <s v="1  Aud Vig  2012 Aduanas e Impuestos Bogota_x000a_(Recaudadora)_x000a__x000a_AEF - Seguimiento PM 2014"/>
    <s v="19 04 002"/>
    <s v="Control Interno: Se evidencio que el Manual Contable no es aplicado por las diferentes áreas involucradas en el proceso contable._x000a_-       Se observó que la información contable no es procesada de manera oportuna, toda vez que se presenta un atraso de hasta cinco meses cuando se comienza año fiscal, y deben permanentemente recurrir a solicitar plazos para la entrega de información a los diferentes entes de control._x000a_-       Los aplicativos que sirven de soporte a los registros contables no son confiables y no generan la información que se requiere, como en el caso de los documentos por validar que integran los diversos saldos de los estados contables._x000a_-       Con relación a los comprobantes automáticos para reclasificar los documentos por validar, se evidencio que presenta fallas ya que existen documentos desde la vigencia 2005._x000a_-       Aunque se realizan las conciliaciones bancarias no se depuran las partidas conciliatorias, igual sucede con la información que reportan las diferentes dependencias que no registran documentos en el mes del suceso y lo dejan pendiente para el siguiente mes._x000a_-       La oficina de sistemas no ha vuelto a reportar el total de documentos recibidos y procesados en los diferentes períodos, no permitiendo conocer cuántos documentos quedaron pendientes de incorporar al sistema."/>
    <s v="El  Manual contable  no es aplicado por las dependencias involucrada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d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_x000a_"/>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s v="2  Aud Vig  2012 Aduanas e Impuestos Bogota_x000a_(Recaudadora)_x000a__x000a_AEF - Seguimiento PM 2014"/>
    <s v="18 01 004"/>
    <s v="Fondo Rotatorio – Partidas conciliatorias:  En la Cuenta Efectivo, con saldo a 31 de diciembre de 2012, de $367.747 millones, de los cuales  en la subcuenta  fondo rotatorio  se presenta una diferencia en el saldo de $6.517 millones, con los saldos de los extractos bancarios, que corresponden a partidas conciliatorias de las cuales $1.046 millones, vienen con más de seis meses de permanencia, sin que las gestiones adelantadas sean adecuadas, lo cual no permite que la información reflejada en los estados contables sea útil y pertinente. Incidiendo en las cuentas de patrimonio."/>
    <s v="Gestiones inadecuadas en la depuración de partidas conciliatorias."/>
    <s v="Realizar la depuración de partidas conciliatorias,con antigüedad superior a dos meses contables, y efectuar los ajustes contables pertinentes."/>
    <s v="Adelantar, por lo menos, una mesa de trabajo virtual, con la participación de la Subdirección de devoluciones, la Coordinación de Contabilidad de la función recaudadora y la Dirección seccional de impuestos y aduanas de Arauca, dirigida a diagnosticar y establecer el debido tratamiento administrativo y contable de la totalidad de los casos que constituyen partidas conciliatorias, con antigüedad superior a dos meses contables, que aparecen en la contabilidad de la mencionada dirección seccional."/>
    <s v="Formato FT 1674 o control de asistencia a reuniones TEAM, con el registro de los compromisos acordados en la(s) reunión(es) realizada(s)."/>
    <n v="1"/>
    <d v="2023-01-01T00:00:00"/>
    <d v="2023-03-31T00:00:00"/>
    <n v="12.714285714285714"/>
    <n v="0"/>
    <n v="0"/>
    <x v="1"/>
    <s v="DGI_x000a_NC -  Subproceso Recaudo - Devoluciones _x000a_Dirección de Gestión de Impuestos_x000a_                                                                                                                                                                                                                                                                                                                                                                                                 Subproceso 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09122022_x000a__x000a_ACTUALIZADO_x000a_30112021"/>
  </r>
  <r>
    <x v="2"/>
    <x v="1"/>
    <m/>
    <m/>
    <m/>
    <m/>
    <m/>
    <s v="Realizar las actividades administrativas y contables necesarias para concluir la depuración  y ajuste de los valores de las partidas conciliatorias del Fondo Rotatorio de Devoluciones  con antigüedad superior a dos meses contables, por parte de la Dirección seccional de impuestos y aduanas de Arauca."/>
    <s v="formato FT- ADF – 1938 “CONCILIACIÓN CONTABLE FONDO ROTATORIO DE DEVOLUCIONES DE IMPUESTOS” de los meses contables de enero y marzo de 2023"/>
    <n v="2"/>
    <d v="2023-04-01T00:00:00"/>
    <d v="2023-07-31T00:00:00"/>
    <n v="17.285714285714285"/>
    <n v="0"/>
    <n v="0"/>
    <x v="1"/>
    <s v="DGI_x000a_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30112021_x000a_20052022_x000a_09122022"/>
  </r>
  <r>
    <x v="2"/>
    <x v="1"/>
    <m/>
    <m/>
    <m/>
    <m/>
    <m/>
    <s v="Depurar las partidas conciliatorias del Fondo Rotatorio de Devoluciones, con antigüedad superior a dos meses contables, que se reflejen en el informe del mes contable de diciembre de 2022 de las direcciones seccionales.  "/>
    <s v="formato FT- ADF – 1938 “CONCILIACIÓN CONTABLE FONDO ROTATORIO DE DEVOLUCIONES DE IMPUESTOS” de los meses contables de enero y marzo de 2023"/>
    <n v="2"/>
    <d v="2023-04-01T00:00:00"/>
    <d v="2023-07-31T00:00:00"/>
    <n v="17.285714285714285"/>
    <n v="0"/>
    <n v="0"/>
    <x v="1"/>
    <s v="DGI_x000a_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30112021_x000a_20052022_x000a_09122022"/>
  </r>
  <r>
    <x v="2"/>
    <x v="1"/>
    <s v="3  Aud Vig  2012 Aduanas e Impuestos Bogota_x000a_(Recaudadora)_x000a__x000a_AEF - Seguimiento PM 2014"/>
    <s v="18 01 002"/>
    <s v="Rentas por Cobrar: Se presenta Incertidumbre sobre el saldo de $15.063.412 millones  en Rentas por Cobrar a diciembre 31 de 2012 y que inciden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los registros que integran los valores de los documentos por validar, y los terceros que integran el aplicativo SIAT,  sobre los cuales la entidad puede ejercer el derecho de cobro, teniendo en cuenta: _x000a_-       Los valores registrados en los aplicativos de cobro y Obligación financiera - Cuenta Corriente, difieren de los registrados en contabilidad, no existen conciliaciones que permitan explicar dichas diferencias,  por tanto la entidad no cuenta con una base de datos o sistema que sea soporte de los saldos contables._x000a_-       El Aplicativo SIAT, no cuenta con libros auxiliares a nivel de terceros,  registra un saldo de $504.055 millones en rentas por cobrar, que corresponden a vigencias anteriores al 2006, sobre las cuales no se tiene certeza de su realización de cobro por cuanto pueden estar prescitas._x000a_-     En las rentas por cobrar, vigencia actual, se registran rentas por validar, atendiendo los conceptos emitidos por la CGN, sin embargo, el saldo contiene inconsistencias desde el año 2005, sobre los cuales la entidad debió adelantar su proceso de validación, según lo estipulado en el Manual Contable de Dian Recaudadora."/>
    <s v="No se encuentra registrada la totalidad de la información financiera  en los sistemas de información de la DIAN, lo que afecta la realidad de las cifras presentadas  en los Estados Financieros. Además del atraso administrativo y falta de soportes de los documentos y falta de gestión en los procesos  involucrad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32019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32019_x000a_30042020_x000a_31102020_x000a_30112021_x000a_20052022_x000a_09122022"/>
  </r>
  <r>
    <x v="2"/>
    <x v="1"/>
    <s v="4  Aud Vig  2012 Aduanas e Impuestos Bogota_x000a_(Recaudadora)_x000a__x000a_AEF - Seguimiento PM 2014"/>
    <s v="18 01 002"/>
    <s v="Deudores: Se presenta Incertidumbre sobre el saldo de $5.599.683 millones,  en la cuenta deudores a diciembre 31 de 2012, que incide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y los registros que integran los valores de los documentos por validar, sobre los cuales la entidad puede ejercer el derecho de cobro, teniendo en cuenta: _x000a__x000a_-       Los valores registrados en los aplicativos de cobro y Obligación financiera - Cuenta Corriente, difieren de los registrados en contabilidad, no existen conciliaciones que permitan explicar dichas diferencias, y por tanto la entidad no cuenta con una base de datos o sistema que sea soporte de los saldos contables. _x000a__x000a_-       El Aplicativo SIAT, no cuenta con libros auxiliares a nivel de terceros,  registra un saldo de $1.380.244 millones en deudores, que corresponden a vigencias anteriores al 2005, sobre las cuales no se tiene certeza de su realización de cobro por cuanto pueden estar prescitas. _x000a__x000a_Así mismo, en el aplicativo de la función comercial se evidencian saldos de vigencias anteriores a los cuales no se observa una adecuada gestión de cobro."/>
    <s v="Falta de gestión por parte de la DIAN para establecer la veracidad de las cifras contables, además, inadecuado uso de los diferentes aplicativos con que cuenta y   decisiones inoportunas al  ejercer la gestión de cobr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s v="6  Aud Vig  2012 Aduanas e Impuestos Bogota_x000a_(Recaudadora)_x000a__x000a_AEF - Seguimiento PM 2014"/>
    <s v="18 01 002"/>
    <s v="Hallazgo No. 6: Cuentas por Pagar: _x000a_Se presenta Incertidumbre sobre el saldo de $12.193.069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los registros que integran los valores de los documentos por validar por $215.082 millones y el saldo en el aplicativo SIAT a 31 de diciembre es contrario a la naturaleza de la cuenta por $185.468.millones de los cuales se desconocen los terceros por cuanto no se cuenta con libros auxiliares que permiten identificarlos y pueden estar prescritos a la fecha."/>
    <s v="Ausencia de controles para el manejo de la información financiera, lo que impide  conocer los documentos procesados y los pendientes; así como carencia de documentos básicos (libros auxiliares) que permitan esclarecer los hechos financieros. "/>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 _x000a__x000a_REFORMULADO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 _x000a__x000a_REFORMULADO_x000a_30042020_x000a_31102020_x000a_30112021_x000a_20052022_x000a_09122022"/>
  </r>
  <r>
    <x v="2"/>
    <x v="1"/>
    <s v="7  Aud Vig  2012 Aduanas e Impuestos Bogota_x000a_(Recaudadora)_x000a__x000a_AEF - Seguimiento PM 2014"/>
    <s v="18 01 002"/>
    <s v="Otros Pasivos _x000a_Se presenta Incertidumbre sobre el saldo de $53.715.420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y los registros que integran los valores de los documentos por validar de $109.939 millones . El saldo en el aplicativo SIAT a 31 de diciembre es $1.289.012 millones de los cuales se desconocen los terceros por cuanto no se cuenta con libros auxiliares que permiten identificarlos y pueden estar prescritos a la fecha. "/>
    <s v="Ausencia de controles para el manejo de la información financiera, lo que impide  conocer los documentos procesados y los pendientes; así como carencia de documentos básicos (libros auxiliares) que permitan esclarecer los hechos financier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s v="2 Aud Vig  2012-2013 Función Recaudadora"/>
    <s v="18 01 004"/>
    <s v="Hallazgo No. 2:  Depósitos en Instituciones Financieras – Conciliaciones Bancarias_x000a_El saldo de la cuenta 101105-01 Cuenta Corriente – Fondo Rotatorio de Devoluciones por $16.561,5 millones, al cierre de la vigencia 2013 presenta partidas conciliatorias antiguas por $2.785 millones, equivalentes al 17% del saldo de la cuenta, que no han sido depuradas y saldos embargados en años anteriores por $1.197 millones, debido a que no se ha dado cumplimiento al Plan de Mejoramiento establecido por la entidad, lo que afecta la razonabilidad de las cifras contables."/>
    <s v="No se ha dado cumplimiento al Plan de Mejoramiento establecido por la entidad"/>
    <s v="Realizar la depuración de partidas conciliatorias,con antigüedad superior a dos meses contables, y efectuar los ajustes contables pertinentes."/>
    <s v="Adelantar, por lo menos, una mesa de trabajo virtual, con la participación de la Subdirección de devoluciones, la Coordinación de Contabilidad de la función recaudadora y la Dirección seccional de impuestos y aduanas de Arauca, dirigida a diagnosticar y establecer el debido tratamiento administrativo y contable de la totalidad de los casos que constituyen partidas conciliatorias, con antigüedad superior a dos meses contables, que aparecen en la contabilidad de la mencionada dirección seccional."/>
    <s v="Formato FT 1674 o control de asistencia a reuniones TEAM, con el registro de los compromisos acordados en la(s) reunión(es) realizada(s)."/>
    <n v="1"/>
    <d v="2023-01-01T00:00:00"/>
    <d v="2023-03-31T00:00:00"/>
    <n v="12.714285714285714"/>
    <n v="0"/>
    <n v="0"/>
    <x v="1"/>
    <s v="DGI_x000a_NC -  Subproceso Recaudo - Devoluciones _x000a_Dirección de Gestión de Impuestos_x000a_                                                                                                                                                                                                                                                                                                                                                                                                 Subproceso 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09122022_x000a__x000a_ACTUALIZADO_x000a_30112021"/>
  </r>
  <r>
    <x v="2"/>
    <x v="1"/>
    <m/>
    <m/>
    <m/>
    <m/>
    <m/>
    <s v="Realizar las actividades administrativas y contables necesarias para concluir la depuración  y ajuste de los valores de las partidas conciliatorias del Fondo Rotatorio de Devoluciones  con antigüedad superior a dos meses contables, por parte de la Dirección seccional de impuestos y aduanas de Arauca."/>
    <s v="formato FT- ADF – 1938 “CONCILIACIÓN CONTABLE FONDO ROTATORIO DE DEVOLUCIONES DE IMPUESTOS” de los meses contables de enero y marzo de 2023"/>
    <n v="2"/>
    <d v="2023-04-01T00:00:00"/>
    <d v="2023-07-31T00:00:00"/>
    <n v="17.285714285714285"/>
    <n v="0"/>
    <n v="0"/>
    <x v="1"/>
    <s v="DGI_x000a_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30112021_x000a_20052022_x000a_09122022"/>
  </r>
  <r>
    <x v="2"/>
    <x v="1"/>
    <m/>
    <m/>
    <m/>
    <m/>
    <m/>
    <s v="Depurar las partidas conciliatorias del Fondo Rotatorio de Devoluciones, con antigüedad superior a dos meses contables, que se reflejen en el informe del mes contable de diciembre de 2022 de las direcciones seccionales.  "/>
    <s v="formato FT- ADF – 1938 “CONCILIACIÓN CONTABLE FONDO ROTATORIO DE DEVOLUCIONES DE IMPUESTOS” de los meses contables de enero y marzo de 2023"/>
    <n v="2"/>
    <d v="2023-04-01T00:00:00"/>
    <d v="2023-07-31T00:00:00"/>
    <n v="17.285714285714285"/>
    <n v="0"/>
    <n v="0"/>
    <x v="1"/>
    <s v="DGI_x000a_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30112021_x000a_20052022_x000a_09122022"/>
  </r>
  <r>
    <x v="2"/>
    <x v="1"/>
    <s v="3 Aud Vig  2012-2013 Función Recaudadora"/>
    <s v="18 01 001"/>
    <s v="Hallazgo No. 3: Sobreestimación Cuenta Retención en la fuente._x000a_… los valores registrados en las cuentas 1305-05 y 1310-05 Retención en la fuente – Vigencia actual y vigencia anterior cuenta 13 -Rentas por cobrar por declaraciones de retención en fuente, no se soportan en documento que contenga una obligación clara, expresa y exigible a cargo del deudor._x000a_Las rentas por cobrar por concepto de retención en la fuente, se encuentran sobreestimadas en $1.068.518,2 millones considerando:_x000a_• Conforme los artículos 382 y 580-1 del Estatuto Tributario las declaraciones de retención en la fuente, presentadas sin pago total no producen efecto legal alguno sin necesidad de acto administrativo que así lo declare y por tanto no constituyen una obligación clara, expresa y exigible a cargo de los contribuyentes que las presentaron, en los registros contables se tienen declaraciones presentadas sin pago por un valor estimado de $571.883,2 millones. _x000a_• La entidad reconoce que la cuenta se encuentra sobreestimada en un valor de $213.000 millones, como consecuencia de una declaración presentada (sin pago), en el mes de diciembre con un error de digitación al registrar un saldo a pagar de $213.000.213.000 pesos._x000a_• La cuenta registra declaraciones de retención en la fuente presentadas sin pago por agentes de retención que cumplen la condición de ser titular de saldo a favor susceptible de compensar con el saldo a pagar de la respectiva declaración, las cuales suman $283.635 millones._x000a__x000a_Lo anterior genera una sobrestimación del activo en un 5,6%, 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_x000a__x000a_De igual forma, la Cuenta 2425-12 Saldos a Favor de Contribuyentes presenta sobreestimación por valor $283.635 millones, por concepto de los saldos a favor susceptible de compensar con los saldos de las declaración de retención en la fuente presentadas sin pago."/>
    <s v="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REFORMULADO_x000a_30/03/2019_x000a_30042020_x000a_31102020_x000a_ACTUALIZADO                                                                                 _x000a_30112021"/>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32019_x000a_30042020_x000a_31102020_x000a_30112021_x000a_2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32019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s v="4 Aud Vig  2012-2013 Función Recaudadora"/>
    <s v="18 01 008"/>
    <s v="Hallazgo No. 4. Razonabilidad  Rentas por Cobrar_x000a_Respecto de los saldos registrados, se realizan las siguientes observaciones:_x000a_• Impuesto al Valor Agregado IVA – Vigencia actual. Presenta un saldo de $994.040,7 millones, de los cuales $459.313,1 millones se registran en “IVA Interno por Validar” correspondiendo a “documentos que no cumplen con los requisitos para ingresar a los diferentes aplicativos, mientras son gestionados en el  “Proceso de corrección de Inconsistencias” , y sobre los cuales no se tiene certeza de la vigencia a la que pertenecen y del valor de las obligaciones a cargo de los contribuyentes, presentado por tanto incertidumbre sobre este saldo_x000a_• Subcuenta Impuesto Preservar Seguridad Democrática – vigencia Actual. Presenta un saldo de $2,6 millones registrado en la cuenta auxiliar “Recaudos por Validar Seguridad Democrática”  que viene desde la vigencia 2009, sin evidenciar depuración de este saldo ni movimiento alguno._x000a_• Gravamen a los Movimientos Financieros – GMF – Vigencia actual y anterior. La cuenta presenta el siguiente comportamiento en las tres últimas vigencias, con un saldo total de $50.222,1 millones al final de la vigencia 2013, observando que al final de 2012 se tiene un saldo $40.237,8 millones y en la última vigencia se reclasifican $20.881,4 millones a la subcuenta de vigencias anteriores, pero incrementándose el saldo total frente al año inmediatamente anterior._x000a_Al Confrontar la cifra total de pagos ($6.036.032.956.000) de recaudo presentada en el libro auxiliar por contribuyentes del Gravamen a los Movimientos Financieros de la vigencia 2013, con el total del reporte de Conciliaciones entre el Banco de la Republica y la DIAN ($5.930.666.139.934), para el mismo periodo, se presenta una diferencia de ($105.366.816.066). Por la naturaleza del impuestos y la periodicidad en la presentación y pago de las declaraciones su saldo debe estar conciliado entre contabilidad – DIAN y Banco de la Republica siempre._x000a__x000a_En la información remitida, se observa que existen entidades que reportaron recaudo en la vigencia 2012 y en el periodo 2013 no presentan información, es el caso de algunas Cooperativas como las identificadas con los NIT: 890206107, 890002377, 890907710, 860514823 y algunos fondos como 860007647 – con un saldo por pagar de lo declarado en el 2012-, 860518842, 830141778 y 860029396 entre otras. _x000a_…….. se pudo evidenciar que la DIAN, dentro de la administración de este impuesto que lo cumple desarrollando labores de investigación, control, determinación, discusión, cobro, devolución del impuesto y las demás funciones que le son propias de acuerdo con las facultades otorgadas en el Estatuto Tributario, que la entidad ha entregada todo la confianza del recaudo y su posterior reporte a la DIAN, en el  sistema financiero, sin mayores controles en la verificación si lo recaudado semanalmente por estas instituciones es lo realmente reportado, si se gravan todas las operaciones sujetas al mismo y si el impuesto se está pagando en cabeza del verdadero responsable."/>
    <s v="Las notas a los estados financieros no se revela el origen y composición del saldo, ni se hace referencia a las situaciones específicas que lo afectan."/>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REFORMULADO_x000a_30032019_x000a_30042020_x000a_31102020_x000a_ACTUALIZADO_x000a_30112021_x000a_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32019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32019_x000a_30042020_x000a_31102020_x000a_30112021_x000a_20052022_x000a_09122022"/>
  </r>
  <r>
    <x v="2"/>
    <x v="1"/>
    <s v="10 Aud Vig  2012-2013 Función Recaudadora"/>
    <s v="18 01 002"/>
    <s v="Hallazgo No. 10 Registros Auxiliares Cuenta 291702 Retención en la Fuente del impuesto sobre la renta y Complementarios_x000a_El saldo de la cuenta Retención en la Fuente del impuesto sobre la renta y Complementarios por $39.118.133 millones, es el resultado del consolidado de los saldos en MUISCA y SIAT.  El SIAT no tiene registros auxiliares. El MUISCA presenta registros auxiliares por tercero con saldos contrarios a la naturaleza de la Cuenta, por valor indeterminado, por tanto se genera una incertidumbre y que podría afectar la cuenta 41-05-01 Impuesto Sobre la Renta y Complementarios, debido a que la causación se contabiliza con el pago mensual de una cifra global que realizan los Agentes Retenedores y el registro auxiliar de descuento se hace con base en las declaraciones anuales de los contribuyentes.  De igual manera, y producto del mencionado procedimiento, se presentan saldos de Retención en la Fuente a nombre de los Agentes Retenedores, saldos que en realidad corresponden a los sujetos de retención, situación que afecta las características cualitativas de la Información contable Pública: Confiabilidad, Razonabilidad, objetividad y veracidad."/>
    <s v="El SIAT no tiene registros auxiliare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ZIADO_x000a_30112021_x000a_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s v="12 Aud Vig  2012-2013 Función Recaudadora"/>
    <s v="18 01 004"/>
    <s v="Hallazgo No. 12:  Conciliaciones Cuentas Rentas por Cobrar_x000a__x000a_Debilidad en el control interno contable de las Rentas por cobrar, por cuanto no se adelantan acciones que permitan asegurar y controlar el saldo real de los saldos adeudados._x000a_"/>
    <s v="No se adelantan acciones que permitan asegurar y controlar el saldo real de los saldos adeudad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ZIADO_x000a_30112021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s v="(Consecutivo 34 Impuestos Medellín)        34 Aud Regular Vig 2007 Recaudadora_x000a_(Consecutivo 10 Bucaramanga)    10 Aud Regular Vig 2007 Recaudadora_x000a__x000a_(Consecutivo 1  Neiva)         1 Aud Regular Vig 2007 Recaudadora_x000a_(Consecutivo 11 Neiva)         11 Aud Regular Vig 2007 Recaudadora_x000a_(Consecutivo 11 Neiva)         12 Aud Regular Vig 2007 Recaudadora_x000a_(Consecutivo 13 Neiva)         13 Aud Regular Vig 2007 Recaudadora_x000a_(Consecutivo 14 Neiva)         14 Aud Regular Vig 2007 Recaudadora_x000a_(Consecutivo 1 Impuestos Cali)    9 Aud Regular Vig 2008 Recaudadora_x000a_(Consecutivo 1 Impuestos Cartagena)     4 Aud Regular Vig 2008 Función Recaudadora_x000a_(Consecutivo 1 Ibague)    26 Aud Regular  Vig 2008 Recaudadora_x000a_Consecutivo 7 Tunja)          7 Aud. Especial Recaudación  Vig 2006 a 2008_x000a_H 2 Manizales 2 Aud Regular Vigencia 2010_x000a_(Consecutivo 40)                     79 Plan Unificado      (1  Aud Prescripcione Vig. 2005) _x000a__x000a_AEF - Seguimiento PM 2014_x000a_"/>
    <s v="22 02 001"/>
    <s v="Migración de datos aplicativo SIPAC: Las obligaciones vigentes de los contribuyentes que registra el aplicativo Cuenta Corriente no coinciden con las que reporta el aplicativo SIPAC,_x000a__x000a_Los aplicativos de Cuenta Corriente del Contribuyente, Sipac, Siscobra Candado y Siscobra Aduanero no son una herramienta confiable, oportuna e íntegra que permitan tomar decisiones gerenciales, de control y supervisión de los procesos de cobro_x000a__x000a_El articulo 43 de la ley 962 de 2005 y Circular No. 00061 de mayo de 2007, permite la corrección de inconsistencias en las declaraciones y recibos oficiales de pago. El contribuyente con NIT 813,003,184 efectuó dos solicitudes de corrección de cuenta corriente radicadas el 01/10/2007, por error en la información del bimestre declarado por lo cual a la fecha no ha sido corregido por la DIAN, por deficiencias en el manejo de la información, lo que genera que los recibos oficiales de pago en bancos Nos. 40540001017834 y 1318401065486 de junio y julio de 2007 por $3,1 millones y $13,9 millones respectivamente presenten saldos crédito, mostrando inconsistencias en la cuenta corriente (A1)_x000a__x000a_La cuenta corriente  de todo contribuyente debe presentar saldos reales, con el registro oportuno de la información generada. En la cuenta corriente del contribuyente con NIT. 813.001.122 por impoventas 1999 P1 se presentan saldos irreales, al registrarse dos veces el mismo pago uno con la aplicación del titulo NO. 439050000 156335 del 06/01/2005 y otro coD63D64D69D66n el registro del recibo oficial de pago en bancos del 21/04/2005, por $30,9 millones por impuesto y $42,9 millones por interés, de igual manera se registró otro pago con la aplicación del titulo No. 439050000155658 del 06/01/2005 y el recibo oficial de pago en bancos del 21/04/2005 por $2,1 millones por interés, por falta de control y seguimiento en el registro de los pagos, que afectan el sistema de información de la cuenta y desvirtúa la exigibilidad real de las deudas contraídas por los contribuyentes (A11)_x000a__x000a_La cuenta corriente de todo contribuyente debe presentar saldos reales, con registro oportuno de la información generada. La cuenta corriente del contribuyente con NIT. 813.001.122 correspondiente a una sanción independiente por no declarar ventas 1999 P1 por 19,3 millones presenta un saldo inconsistente de $1 millón, resultante del ajuste al titulo, por afectar doblemente al pago a través del titulo _x000a_La cuenta corriente de todo contribuyente debe presentar saldos reales con el registro oportuno de la información generada.  La cuenta corriente del contribuyente con NIT. 813.001.122 por renta 1998 P1  presenta acreditación  doble de  $0,1 millones, tanto en impuesto como en intereses, al aplicar el recibo oficial de pago en bancos del 21/04/2005 a impuesto y el titulo No. 4390500000112794 del 26/02/2004 a interés; por deficiencias de control, seguimiento y cumplimiento de lo ordenado en el auto No. 20050702000012 del 05/04/2005; alterando el saldo real de la cuenta y falta de claridad en la misma (A13)recibo oficial del pago en bancos, registrando este saldo sin soporte legal ; por falta de control y seguimiento de los registros realizados en la cuenta corriente que afectan el sistema de información de la cuenta y desvirtúa la exigibilidad real de las deudas contraídas por los contribuyentes. ( A12) En el expediente  9900331 NIT  , mediante resolución 20- 82 del 28 de octubre de 2005, se declaró la supresión de obligaciones fiscales objeto de depuración contable por $5.023.318 miles y se ordenó la supresión de los registros  de la entidad de los saldos de la obligación relacionada en la resolución... sin embargo a la fecha siguen figurando  en la relación de SISCOBRA reporte de reparto a funcionarios como activos pendientes de cobro._x000a__x000a_Se encontraron diferencias entre los registros de los aplicativos SIPAC y Cuenta Corriente con sus respectivos soportes documentales. Lo anterior evidenciado en los siguientes casos: - El aplicativo SIPAC reporta $3,771,60 miilones a un contribuyente, mientras que sus soportes corresponden realmente a $235,73 millones - El aplicativo Cuenta Corriente reporta un saldo de $209,53 a un contribuyente mientras que su valor real de acuerdo con sus soportes corresponde a $5,67 millones _x000a_La cuenta corriente de los contribuyentes presenta las siguientes deficiencias:   · No se han aplicado las resoluciones de prescripción por sanciones proferidas durante el 2008, por lo que el sistema sigue calculando intereses y actualizaciones.             · Se presentan saldos de obligaciones inexistentes.                         · Los valores registrados para las facilidades de pago no coinciden con los establecidos en las resoluciones correspondientes.        · En las empresas con deudas concordatarias se reflejan saldos irreales producto de la diferencia en la tasa de interés moratorio que del acuerdo concordatario corresponde al DTF.    · En contribuyentes de bienes exentos se reflejan saldos a pagar que corresponde realmente a saldos a favor._x000a_Lo ordenado en todo acto administrativo debe ser de cabal cumplimiento. EL auto No. 20070702000025 y el respectivo comunicado del 20/04/2007ordena la aplicación del titulo judicial No. 43905000000269096 a renta 1998 P1  para cancelar las obligaciones a cargo del contribuyente con NIT. 813,001,122, por impuesto  $0,01millones, por interés $0,03 millones y por sanción $0,003 millones, los cuales no se encuentran reflejados en la cuenta corriente  tal como lo dispone el respectivo auto; por omisión de lo ordenado , que genera inconsistencias y falta de claridad en la información. (A 14)_x000a_(N 4) Los aplicativos Sipac, Siscobra y Cuenta Corriente son independientes, y no están en red con recaudación que maneja el SIAT, dificultando que la coordinación entre las áreas sea oportuna, presentándose diferencias entre los reportes de vigencias anteriores por depurar e identificar a quien pertenece la obligación y comparar con contabilidad. _x000a_Demora en las actuaciones de la Administración respecto a la expedición de mandamientos de pago, su notificación, investigación de bienes de los deudores, en la toma de medidas cautelares y la ejecución de éstas (registro, avalúo, remate de bienes y aplicación de títulos judiciales).  El riesgo alto del subcomponente proceso contable corresponde al efecto que sobre la calidad y confiabilidad de la contabilidad de la Función Recaudadora, tienen las partidas pendientes de gestionar en cuantía  indeterminada, en razón a los controles que se establecieron en la implementación del nuevo proceso de validación de la información recibida a través de la red bancaria, tales como: declaraciones tributarias, aduaneras y recibos oficiales de pago._x000a_Consecuentemente, el riesgo alto del subcomponente negocio misional se debe a la falta de eficiencia, eficacia y oportunidad de las acciones de cobro, fiscalización, devolución y recaudación, generada por la información pendiente de validar y gestionar y a que la Administración no ha implementado correctivos tendientes a su solución._x000a_Al verificar el estado de la CCC entre los aplicativos cuenta corriente y SIPAC, se observó que se presentan inconsistencias entre las obligaciones que reportan cada uno de ellos; existen obligaciones que aparecen en SIPAC pero no figuran en cuenta corriente y viceversa, "/>
    <s v="debido a problemas técnicos de migración y a inconsistencias de la Cuenta Corriente._x000a__x000a_Debido a que los sistemas de información de la DIAN no reflejan en su oportunidad los montos reales de las obligaciones a cargo de los contribuyentes que se han acogido a los beneficios otorgados legalmente, no incorporan las deudas por concepto de bonos de solidaridad para la paz, no tienen en cuenta las situaciones que dan lugar a la interrupción de la prescripción y los pagos no se registran con oportunidad. _x000a_Por error del contribuyente se genera error en la cuenta corriente _x000a_Error en la cuenta corriente _x000a_situación que es ocasionada porque algunos actos administrativos no se  remiten oportunamente a estas divisiones para lo de su competencia, no se efectúan cruces de información entre ambas divisiones con la frecuencia requerida, lo que permitiría presentar información real, _x000a_Lo que dificulta los procesos e impide que la coordinación entre las áreas sea efectiva y oportuna debido a que envían la información manualmente, presentándose diferencias entre los reportes e informes que generan dichos aplicativos._x000a_Esta debilidad fue ocasionada por deficiencias funcionales de los aplicativos_x000a_Esta debilidad fue ocasionada por deficiencias funcionales de los aplicativos_x000a_Falta de control y seguimiento a los actos administrativos"/>
    <s v="Implementar una solución informatica que permita contar con la información integrada, actualizada y confiable para el proceso de Administración de Cartera.  , sujetas a la implementación del plan de modernización tecnologica de la DIAN.(LEY 1819 DEL 2016)"/>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NC - Subproceso Recaudo - Devoluciones_x000a_Dirección de Gestión de Impuestos_x000a_Subdirección de Recaudo_x000a_Coordinación de Administración de Aplicativos de Impuestos_x000a__x000a_NC -Subproceso Administracion de Cartera _x000a_Dirección de Gestión de Impuestos _x000a_Subdireccion de Cobranzas y Control Extensivo _x000a_Coordinación de Cobranzas_x000a__x000a_REFORMULADO_x000a_30092017_x000a_30032018_x000a_30042020_x000a_31102020_x000a_10052021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NC - Subproceso Recaudo - Devoluciones_x000a_Dirección de Gestión de Impuestos_x000a_Subdirección de Recaudo_x000a_Coordinación de Administración de Aplicativos de Impuestos_x000a__x000a_NC -Subproceso Administracion de Cartera _x000a_Dirección de Gestión de Impuestos _x000a_Subdireccion de Cobranzas y Control Extensivo _x000a_Coordinación de Cobranzas_x000a__x000a_REFORMULADO_x000a_30092017_x000a_30032018_x000a_30042020_x000a_31102020_x000a_10052021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de Innovación y Tecnología_x000a_Subdirección de Innovación y Proyectos_x000a_Subdirección de Soluciones y Desarrollo_x000a__x000a_NC - Subproceso Recaudo - Devoluciones_x000a_Dirección de Gestión de Impuestos_x000a_Subdirección de Recaudo_x000a_Coordinación de Administración de Aplicativos de Impuestos_x000a__x000a_NC -Subproceso Administracion de Cartera _x000a_Dirección de Gestión de Impuestos _x000a_Subdireccion de Cobranzas y Control Extensivo _x000a_Coordinación de Cobranzas_x000a__x000a_REFORMULADO_x000a_30042020_x000a_31102020_x000a_10052021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de Innovación y Tecnología_x000a_Subdirección de Innovación y Proyectos_x000a_Subdirección de Soluciones y Desarrollo_x000a__x000a_NC - Subproceso Recaudo - Devoluciones_x000a_Dirección de Gestión de Impuestos_x000a_Subdirección de Recaudo_x000a_Coordinación de Administración de Aplicativos de Impuestos_x000a__x000a_NC -Subproceso Administracion de Cartera _x000a_Dirección de Gestión de Impuestos _x000a_Subdireccion de Cobranzas y Control Extensivo _x000a_Coordinación de Cobranzas_x000a__x000a_REFORMULADO_x000a_30042020_x000a_31102020_x000a_10052021_x000a_30112021_x000a_20052022_x000a_09122022"/>
  </r>
  <r>
    <x v="2"/>
    <x v="1"/>
    <s v="35 Aud. Reg Vig 2008-2009_x000a__x000a_AEF - Seguimiento PM 2014"/>
    <s v="19 03 006"/>
    <s v="Elementos de información y comunicación. Los sistemas de cargue, registro y actualización de la información que tiene la DIAN, no son oportunos  y efectivos para registrar, actualizar y reportar las obligaciones y  pagos del contribuyente, los realizados entre las Entidades Autorizadas para Recaudar y la DIAN, ni de aquellas obligaciones conciliadas; como se verificó en los expedientes de devoluciones y/o compensaciones de IVA No. DI 2008-2008-351, DI 2006-2008-183, DI 2006-2008-181, DI 2008-2008-299 y DI 2008-2008-173;   igual situación se presentó en octubre de 2011, en donde la DIAN profirió  medida cautelar a la cuenta corriente del  contribuyente con NIT 817.000.170 sin tener obligaciones pendientes,"/>
    <s v="Situación que se presentó por deficiencias de las actividades de control y de evaluación del riesgo, que debe aplicar la administración en el desarrollo de los procedimientos a seguir; "/>
    <s v="Implementar  una solución informática que permita disponer de información controlada con relevancia contable, a través del monitoreo y control del flujo de documentos que ingresan y salen de la totalidad del SIE de la Obligación Financiera y de los demas SIES de la Entidad y que afectan el SIE de contabilidad."/>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92017_x000a_30032018_x000a_30042020_x000a_31102020_x000a_10052021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_x000a_30092017_x000a_30032018_x000a_30042020_x000a_31102020_x000a_10052021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31102020_x000a_10052021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31102020_x000a_10052021_x000a_30112021_x000a_20052022_x000a_09122022"/>
  </r>
  <r>
    <x v="2"/>
    <x v="1"/>
    <s v="2 Aud Funcion Pagadora y Recaudadora Vig  2015"/>
    <s v="17 01 011"/>
    <s v="Hallazgo No. 2  Razonabilidad Rentas por Cobrar_x000a_A 31 de diciembre de 2015, el grupo Rentas por Cobrar, presenta un saldo de $12.515.829 millones el cual genera subestimación, sobrestimación e incertidumbre por las situaciones descritas a continuación:_x000a_1. El Grupo 13 Rentas por Cobrar de acuerdo a los auxiliares por cuenta y terceros según el aplicativo MUISCA, presentan saldos créditos siendo contrarios a la naturaleza de la cuenta (...)_x000a_2. En el auxiliar 1305-01-01-Rentas por cobrar- Vigencia Actual, se presenta sobreestimación (...) _x000a_3. De otra parte genera incertidumbre por:_x000a_•Partidas registradas en el aplicativo SIAT (...)_x000a_• Errores por parte de los contribuyentes en el diligenciamiento de las declaraciones (...)_x000a_• En los libros auxiliares de las cuentas evaluadas, se evidenció que se utilizan terceros que no son reales (...)_x000a_• En la subcuenta 1305-01-90-Rentas por validar por $245.206 millones se registran los documentos con inconsistencias por errores de parte del contribuyente, sin que se evidencie depuración y reclasificación a las respectivas cuentas._x000a_"/>
    <s v="Las situaciones descritas se originan por la falta de depuración, conciliación de manera permanente y de gestión ante los contribuyentes, lo que afecta el saldo de la cuenta y por contrapartida las cuentas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30112021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32019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32019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32019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32019_x000a_30042020_x000a_31102020_x000a_30112021_x000a_20052022_x000a_09122022"/>
  </r>
  <r>
    <x v="2"/>
    <x v="1"/>
    <s v="3 Aud Funcion Pagadora y Recaudadora Vig  2015"/>
    <s v="17 01 009"/>
    <s v="Hallazgo No. 3  Razonabilidad Deudores_x000a_A 31 de diciembre de 2015, el grupo 14-Deudores reportó un saldo por $10.773.235.6 millones; en este grupo se registran las cuentas por cobrar pendientes de recaudo por concepto de Ingresos no tributarios, venta de bienes y faltantes de bienes aprehendidos o incautados. Dentro de los ingresos no tributarios se registran las tasas, multas, intereses, sanciones tributarias, aduaneras y cambiarias entre otras. El saldo de la cuenta presenta subestimación e incertidumbre por (...) _x000a_(...) El grupo Deudores presenta incertidumbre por $771.118.2 millones, valor registrado en el aplicativo SIAT, que al no contar con un auxiliar por terceros no se tiene certeza si los títulos ejecutivos válidos para iniciar la acción de cobro se encuentran prescritos(...) _x000a_"/>
    <s v="Lo anteriormente descrito, se presenta por la falta de conciliación, depuración y análisis de las partidas reportadas en las cuentas que conforman el grupo deudores afectando su saldo y por contrapartida las cuentas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0112021"/>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s v="4 Aud Funcion Pagadora y Recaudadora Vig  2015"/>
    <s v="17 02 009"/>
    <s v="Hallazgo No. 4  Saldos a Favor de Contribuyentes_x000a_A 31 de diciembre de 2015, la cuenta 2425- Saldos a Favor de Contribuyentes, registra saldo por $22.372.809,6 millones, valor que presenta subestimación, sobrestimación e incertidumbre por lo evidenciado, así:_x000a_1. Subestimación por $2.068.853 millones, que corresponden a terceros que presentan saldos débitos (...)  _x000a_2. Esta cuenta a su vez, presenta sobreestimación por $507.72 millones, por registros erróneos al reconocer el saldo a favor del contribuyente, lo que afecta por contrapartida la cuenta Rentas por Cobrar y el patrimonio._x000a_3. Incertidumbre por $651.528 millones, saldo registrado en el aplicativo SIAT que al no poderse establecer los terceros, no es posible determinar si corresponde a una obligación cierta para la DIAN Recaudadora._x000a_4. Así mismo, se genera incertidumbre por lo evidenciado en los libros auxiliares (...)  _x000a_"/>
    <s v="Estas situaciones se presentan por la falta de depuración y conciliación de manera permanente y de gestión para reflejar cifras reales, afectando la razonabilidad del saldo presentado en la cuenta. Estos errores tienen incidencia en 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_x000a_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s v="6 Aud Funcion Pagadora y Recaudadora Vig  2015"/>
    <s v="18 01 004"/>
    <s v="Hallazgo No. 6  Anticipo de Impuestos_x000a_A 31 de diciembre de 2015, el saldo de la cuenta 2917- Anticipo de Impuestos, presenta un saldo de $72.551.705 millones, valor que genera incertidumbre por las siguientes deficiencias:_x000a_1. Saldo registrado en el aplicativo SIAT por (...) _x000a_2. En los libros auxiliares de las subcuentas evaluadas, se evidenció que se utilizan terceros que no son reales.  (...)  _x000a_"/>
    <s v="Estas situaciones se presentan por falta de conciliación, depuración y análisis de las cifras reportadas en los Estados Contables, lo que afecta el saldo de la cuenta y por contrapartida la cuenta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30112021"/>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32019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32019_x000a_30042020_x000a_31102020_x000a_30112021_x000a_2052022_x000a_09122022"/>
  </r>
  <r>
    <x v="2"/>
    <x v="1"/>
    <m/>
    <m/>
    <m/>
    <m/>
    <m/>
    <m/>
    <s v="Seguimiento trimestral a la implementación de la solución Tecnológica"/>
    <n v="4"/>
    <d v="2024-06-01T00:00:00"/>
    <d v="2025-05-31T00:00:00"/>
    <n v="52"/>
    <n v="0"/>
    <n v="0"/>
    <x v="1"/>
    <s v="DGI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Subproceso Función Recaudadora_x000a_Dirección de Gestión de Impuestos_x000a_Subdirección de Recaudo_x000a_Coordinación de Contabilidad de la Función Recaudadora_x000a__x000a_REFORMULADO_x000a_30042020_x000a_31102020_x000a_30112021_x000a_2052022_x000a_09122022"/>
  </r>
  <r>
    <x v="2"/>
    <x v="1"/>
    <s v="3 Aud Auditoria Regular Dirección de Impuestos y Aduanas (F. Pagadora y Recaudadora) vig 2016"/>
    <s v="18 02 004"/>
    <s v="Hallazgo No. 3:   Documentos Inconsistentes_x000a_Al solicitar la información (…) al cierre de Ia vigencia 2016, (…) reporta documentos a partir de Ia vigencia 2012, (…) en Ia contabilidad existen partidas desde Ia vigencia 2006 (…) _x000a_La información (…) difiere en lo relacionado a los documentos (…) y denota falta de control y conciliación (…), valores de fecha superior a los dos años de presentados (…) sin que se hayan realizado los traslados automáticos a las cuentas reales. _x000a_"/>
    <s v="(…), incoherencia entre la base de datos de gestión masiva y la información contable y a la existencia de documentos inconsistentes de vigencias de hasta 10 años atrás sin reclasificación"/>
    <s v="Diseñar, construir y desplegar un Ajuste en el SIE de Flujo de Dcomentos con el fin de Establecer el universo de documentos inconsistentes represados en el SIE de Gestión Masiva "/>
    <s v="Presentar la necesidad en el Centro de Despacho."/>
    <s v="Acta de Centro de Despacho co el  PST radicado"/>
    <n v="1"/>
    <d v="2020-06-01T00:00:00"/>
    <d v="2020-07-31T00:00:00"/>
    <n v="8.5714285714285712"/>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ACTUALIZADO_x000a_30112021"/>
  </r>
  <r>
    <x v="2"/>
    <x v="1"/>
    <m/>
    <m/>
    <m/>
    <m/>
    <m/>
    <s v="Elaboración espeficiación funcional Tecnica de Alto Nivel"/>
    <s v="Especificaciones funcionales de alto nivel"/>
    <n v="1"/>
    <d v="2020-08-01T00:00:00"/>
    <d v="2020-09-30T00:00:00"/>
    <n v="8.5714285714285712"/>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ACTUALIZADO_x000a_30112021"/>
  </r>
  <r>
    <x v="2"/>
    <x v="1"/>
    <m/>
    <m/>
    <m/>
    <m/>
    <m/>
    <s v="Determinar la prioridad en los desarrollos para garantizar la atención de los requerimientos en las fechas acordadas"/>
    <s v="Acta de Centro de Despacho con la lista de prioridades de la SGRC"/>
    <n v="1"/>
    <d v="2020-10-01T00:00:00"/>
    <d v="2020-11-30T00:00:00"/>
    <n v="8.5714285714285712"/>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Subproceso Recaudo - Devoluciones_x000a_Dirección de Gestión de Impuestos_x000a_Subdirección de Recaudo_x000a_Coordinación de Administración de Aplicativos de Impuestos_x000a__x000a_REFORMULADO_x000a_30042020_x000a_ACTUALIZADO_x000a_30112021"/>
  </r>
  <r>
    <x v="2"/>
    <x v="1"/>
    <m/>
    <m/>
    <m/>
    <m/>
    <m/>
    <s v="Realizar análisis y diseño del ajuste"/>
    <s v="Formato de análisis y diseño"/>
    <n v="1"/>
    <d v="2021-01-01T00:00:00"/>
    <d v="2021-11-30T00:00:00"/>
    <n v="47.571428571428569"/>
    <n v="1"/>
    <n v="1"/>
    <x v="0"/>
    <s v="DGI_x000a_NC - Subproceso Innovación y Tecnología_x000a_Dirección de Gestión e Innovación y Tecnología_x000a_Subdirección de Soluciones y Desarrollo_x000a__x000a_REFORMULADO_x000a_30042020_x000a_10052021_x000a_ACTUALIZADO_x000a_30112021"/>
  </r>
  <r>
    <x v="2"/>
    <x v="1"/>
    <m/>
    <m/>
    <m/>
    <m/>
    <m/>
    <s v="Puesta en producción ajuste construido"/>
    <s v="Formato Aceptación de Pruebas Funcionales_x000a__x000a_Acta de comité de cambios_x000a_"/>
    <n v="2"/>
    <d v="2021-12-01T00:00:00"/>
    <d v="2022-10-01T00:00:00"/>
    <n v="43.428571428571431"/>
    <n v="0"/>
    <n v="0"/>
    <x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10052021_x000a_09122022_x000a__x000a_ACTUALIZADO_x000a_30112021"/>
  </r>
  <r>
    <x v="2"/>
    <x v="1"/>
    <m/>
    <m/>
    <m/>
    <m/>
    <m/>
    <s v="Evaluar el universo de documentos generados  y establecer posibles alternativas de mejora o la gestión a realizar conforme a los documentos inconsistentes."/>
    <s v="Informe"/>
    <n v="1"/>
    <d v="2023-01-01T00:00:00"/>
    <d v="2023-05-31T00:00:00"/>
    <n v="21.428571428571427"/>
    <n v="0"/>
    <n v="0"/>
    <x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 _x000a_NC - Subproceso Recaudo - Devoluciones_x000a_Dirección de Gestión de Impuestos_x000a_Subdirección de Recaudo_x000a_Coordinación de Administración de Aplicativos de Impuestos_x000a__x000a_REFORMULADO_x000a_30042020_x000a_10052021_x000a_09122022_x000a__x000a_ACTUALIZADO_x000a_30112021"/>
  </r>
  <r>
    <x v="2"/>
    <x v="1"/>
    <s v="5 Aud Auditoria Regular Dirección de Impuestos y Aduanas (F. Pagadora y Recaudadora) vig 2016"/>
    <s v="18 01 001"/>
    <s v="Hallazgo No. 5 Saldos Contables VS Saldos Obligación Financiera_x000a_Efectuado el cruce de los saldos contables a 31 de diciembre de 2016 frente a los saldos reportados en el módulo de la Obligación Financiera se evidenció que se presentan diferencias, lo cual evidencia debilidades de control y conlleva a no tener certeza de los valores adeudados ante la DIAN para cada contribuyente, afectando la confiabilidad de las cifras y generando incertidumbre en cuanto a la exactitud de las dos fuentes de información._x000a_(…) los saldos de la Obligación Financiera no sirven de soporte contable siendo este el documento oficial el que muestra el estado de los contribuyentes"/>
    <s v="No se especificó"/>
    <s v="Implementar  una solución informática que permita disponer de información controlada con relevancia contable, a través del monitoreo y control del flujo de documentos que ingresan y salen de la totalidad del SIE de la Obligación Financiera y de los dema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10052021_x000a_ACTUALIZADO_x000a_30112021"/>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32019_x000a_30042020_x000a_31102020_x000a_20052022_x000a_09122022_x000a__x000a_ACTUALIZADO_x000a_30112021"/>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32019_x000a_30042020_x000a_31102020_x000a_20052022_x000a_09122022_x000a__x000a_ACTUALIZADO_x000a_30112021"/>
  </r>
  <r>
    <x v="2"/>
    <x v="1"/>
    <m/>
    <m/>
    <m/>
    <m/>
    <m/>
    <m/>
    <s v="Seguimiento trimestral a la implementación de la solución Tecnológica"/>
    <n v="4"/>
    <d v="2024-06-01T00:00:00"/>
    <d v="2025-05-31T00:00:00"/>
    <n v="52"/>
    <n v="0"/>
    <n v="0"/>
    <x v="1"/>
    <s v="DGI_x000a_NC - Subproceso Innovación y Tecnología_x000a_Dirección de Gestión d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 _x000a_NC - Subproceso Recaudo - Devoluciones_x000a_Dirección de Gestión de Impuestos_x000a_Subdirección de Recaudo_x000a_Coordinación de Administración de Aplicativos de Impuestos_x000a__x000a_REFORMULADO_x000a_30042020_x000a_31102020_x000a_20052022_x000a_09122022_x000a__x000a_ACTUALIZADO_x000a_30112021"/>
  </r>
  <r>
    <x v="2"/>
    <x v="1"/>
    <m/>
    <m/>
    <m/>
    <m/>
    <m/>
    <s v="Implantación de la solución tecnológica "/>
    <s v="Puesta en producción de la solución"/>
    <n v="1"/>
    <d v="2025-06-01T00:00:00"/>
    <d v="2025-12-31T00:00:00"/>
    <n v="30.428571428571427"/>
    <n v="0"/>
    <n v="0"/>
    <x v="1"/>
    <s v="DGI_x000a_NC - Subproceso Innovación y Tecnología_x000a_Dirección de Gestión d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 _x000a_NC - Subproceso Recaudo - Devoluciones_x000a_Dirección de Gestión de Impuestos_x000a_Subdirección de Recaudo_x000a_Coordinación de Administración de Aplicativos de Impuestos_x000a__x000a_REFORMULADO_x000a_30042020_x000a_31102020_x000a_20052022_x000a_09122022_x000a__x000a_ACTUALIZADO_x000a_30112021"/>
  </r>
  <r>
    <x v="2"/>
    <x v="1"/>
    <s v="10 Aud Financiera Independiente  (F Pagadora -Recaudadora)Vigencia 2017"/>
    <s v="18 01 002"/>
    <s v="Hallazgo No. 10: Reconocimiento Liquidación Oficial_x000a__x000a_“(…) En la vigencia 2017, la DIAN realiza liquidación oficial de revisión (…), en la cual corrige la declaración objeto de devolución y determina saldo a pagar (…)_x000a_(…)  se contabiliza la liquidación oficial con los registros respectivos, incrementando el saldo de la cuenta (…). Al realizar los registros de la liquidación oficial, se debita nuevamente (…) el saldo a favor del contribuyente._x000a_(…) mediante nota de contabilidad (…), se disminuye la cuenta por cobrar y se realiza reclasificación (…) sin embargo no se realizó el ajuste respectivo en la cuenta saldos a favor._x000a__x000a_“(…) la liquidación oficial genera un menor valor de la cuenta 2425-12-01 - Saldos a Favor, dejando el saldo del contribuyente a 31 de diciembre de 2017 contrario a la naturaleza de la cuenta (…)”_x000a_"/>
    <s v="“(…) la liquidación oficial genera un menor valor de la cuenta 2425-12-01 (…) contrario a la naturaleza de la cuenta (…)”"/>
    <s v="Revisar y establecer el estado del caso en particular actualmente  para determinar el ajuste o la reclasifación que corresponda y remitirlo a la Dirección Seccional que corresponda."/>
    <s v="Conciliar el tercero reportado en el informe de la CGR y proyectar la nota o notas contables que se desprendan de la revisión y análisis."/>
    <s v="Nota (s) contable (s) proyectada(s) y enviada (s)."/>
    <n v="1"/>
    <d v="2019-06-01T00:00:00"/>
    <d v="2019-07-31T00:00:00"/>
    <n v="8.5714285714285712"/>
    <n v="1"/>
    <n v="1"/>
    <x v="0"/>
    <s v="DGI_x000a_NC - Subproceso Función Recaudadora_x000a_Dirección de Gestión de Impuestos_x000a_Subdirección de Recaudo_x000a_Coordinación de Contabilidad de la Función Recaudadora_x000a__x000a_REFORMULADO_x000a_30032019_x000a_ACTUALIZADO_x000a_30112021_x000a_"/>
  </r>
  <r>
    <x v="2"/>
    <x v="1"/>
    <m/>
    <m/>
    <m/>
    <m/>
    <s v="Capturar la (s) nota (s) contable (s) proyectada (s) correspondiente (s), para el debido ajuste del tercero y los estados financieros de la entidad"/>
    <s v="Captura de la (s) Nota (s) contable (s) ."/>
    <s v="Nota (s) contable (s) capturada (s)."/>
    <n v="1"/>
    <d v="2019-08-01T00:00:00"/>
    <d v="2019-09-30T00:00:00"/>
    <n v="8.5714285714285712"/>
    <n v="1"/>
    <n v="1"/>
    <x v="0"/>
    <s v="DGI_x000a_NC - Subproceso Función Recaudadora_x000a_Dirección de Gestión de Impuestos_x000a_Subdirección de Recaudo_x000a_Coordinación de Contabilidad de la Función Recaudadora_x000a__x000a_DS - Subproceso Función Recaudadora_x000a_Dirección Seccional de Impuestos de Barranquilla_x000a_División de Recaudo y Cobranzas _x000a_Grupo Interno de Trabajo de Contabilidad_x000a__x000a_REFORMULADO_x000a_30032019_x000a_ACTUALIZADO_x000a_30112021"/>
  </r>
  <r>
    <x v="2"/>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ACTUALIZADO_x000a_30112021_x000a_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32019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32019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 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 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s v="12 Aud Financiera Independiente  (F Pagadora -Recaudadora)Vigencia 2017"/>
    <s v="22 02 003"/>
    <s v="Hallazgo No. 12 Revisión y monitoreo de Logs BD SIE Contabilidad Recaudadora_x000a_“(…) no existe registro de operaciones sobre objetos de la Base de Datos del SiE-Sistema Informático Electrónico de Contabilidad Recaudadora o de los SIE's con los cuales tiene interface, por medio de auditoria estándar, FGA (Auditoria de Grano Fino) o logs que permitan realizar el monitoreo y análisis respectivo con el fin de prevenir riesgos.(…) y en general todo tipo de alarma basada en logs o auditoria que permita realizar análisis y generación de alertas con el fin de asegurar la confiabilidad e integridad de la información._x000a__x000a_La DIAN no esté realizando auditorias por medio del motor de base de datos de tipo estándar, FGA o monitoreo de logs que permitan detectar oportunamente las diferentes amenazas a la información del SIE de Contabilidad Recaudadora y de los SIE's con los cuales tiene interface”. (…)_x000a__x000a_"/>
    <s v="“(…) debilidades de control interno contable en el seguimiento y monitoreo del registro de la información, así como deficiencias en la gestión de eventos de seguridad de la información relacionados con los Sistemas informáticos Electrónicos, y el incumplimiento de las políticas específicas para el sistema de gestión de seguridad de la información establecidas por la Dían (…)”"/>
    <s v="Conseguir  una solución informática que genere y conserve logs BD de auditoría sobre el flujo de documentos que ingresan y salen de la totalidad de los SIES de la Entidad y que afectan el SIE de contabilidad"/>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92019_x000a_30042020_x000a_31102020_x000a_30112021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_x000a_30032019_x000a_30092019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d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d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112021_x000a_20052022_x000a_09122022"/>
  </r>
  <r>
    <x v="2"/>
    <x v="1"/>
    <s v="6 Aud Financiera Independiente  (F Pagadora -Recaudadora)Vigencia 2018"/>
    <s v="17 01 001"/>
    <s v="Hallazgo No. 6: Cuentas por Cobrar Renta e IVA interno _x000a__x000a_Del examen realizado a los saldos por cobrar a 31 de diciembre de 2018 por concepto de Impuesto de Renta y Complementarios e Impuesto al Valor Agregado (IVA), para los contribuyentes detallados en el archivo Excel ANEXO-CUENTAS POR COBRAR RENTA E IVA se determinó lo siguiente:_x000a__x000a_(…) Incorrecciones materiales netas en la cuenta 1305-01-001-01- Renta y complementarios por $130.635.264.819 (…) _x000a__x000a_(…) Incorrecciones materiales netas en la cuenta 1305-04-001-01- IVA Interno por $352.900.320.332 (…) _x000a__x000a_(…) Incorrecciones materiales por $68.876.063.937 en la cuenta 1386-13-001-Deterioro acumulado de cuentas por cobrar de impuestos (…) _x000a_"/>
    <s v="(…) Lo anterior generado por la continua causación y reversión de documentos, errores generados en la contabilización y falta de interconexión efectiva entre el SIE Contabilidad y los demás aplicativos que permita tener información financiera uniforme, comparable y verificable, (…) "/>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d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s v="7 Aud Financiera Independiente  (F Pagadora -Recaudadora)Vigencia 2018"/>
    <s v="17 03 006"/>
    <s v="Hallazgo No. 7: Cuentas por Cobrar Sanciones _x000a__x000a_De acuerdo al análisis de una muestra selectiva de contribuyentes relacionados en el archivo excell ANEXO-SANCIONES, se evidenció que los saldos por cobrar a 31 de diciembre de 2018 por concepto de Sanciones Tributarias, contienen incorrecciones materiales netas por $ 202.926.589.886 afectando la razonabilidad del estado financiero_x000a_"/>
    <s v="(…) Lo anterior originado principalmente en:_x000a__x000a_- Errores en los registros contables de los formatos 1075._x000a_-Causación y reversión constante de documentos._x000a_-Causación de notas contables en las cuales se acredita la cuenta por demandas interpuestas por los contribuyentes, disminución por beneficios de ley, ajustes contables, sobre saldos inexistentes o inferiores._x000a_-Duplicidad en la causación de notas contables._x000a_-Registro de documentos con formato 1074 y numero de comprobante null, mediante los cuales se aplican pagos, sin la causación previa del valor por cobrar por concepto de sanción. Esta situación se presentó en varios contribuyentes con documentos con idéntico valor.                                                                                                                                                                                                                                                                                                                             -Retiros por ajustes e inconsistencias._x000a_"/>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_x000a_30042020_x000a_31102020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_x000a_30042020_x000a_31102020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_x000a_30042020_x000a_31102020_x000a_30112021_x000a_20052022_x000a_09122022"/>
  </r>
  <r>
    <x v="2"/>
    <x v="1"/>
    <s v="9 Aud Financiera Independiente  (F Pagadora -Recaudadora)Vigencia 2018"/>
    <s v="17 03 002"/>
    <s v="Hallazgo No. 9:  Saldos IVA Externo _x000a__x000a_ “(…) De la evaluación realizada a la cuenta 1305-04-002-01 – IVA Externo, se evidenció que el saldo a 31 de diciembre de 2018, está compuesto por saldos contrarios a la naturaleza de la cuenta (negativos) por terceros (…), valor que se encuentra concentrado en los terceros._x000a__x000a_En examen realizado a los libros auxiliares de los terceros que componen el saldo de la cuenta, se observa la causación repetida de documentos con formato 1108 – Notas de contabilidad, mediante los cuales se reversan saldos inexistentes o se registran inconsistencias. El registro de inconsistencias mediante estos documentos no atiende a la regulación contable que para el caso estableció la Contaduría General de la Nación. _x000a_"/>
    <s v="“(…) falta de control sobre el registro de documentos relacionados con el IVA generado en importaciones, generando una subestimación de la cuenta 1305-04-002-01 – IVA Externo "/>
    <s v="Conseguir  una solución informática que permita disponer de información controlada con relevancia contable, a través del monitoreo y control del flujo de documentos que ingresan y salen de la totalidad de los SIES de la Entidad y que afectan el SIE de contabilidad."/>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22042021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22042021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22042021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22042021_x000a_30112021_x000a_20052022_x000a_09122022"/>
  </r>
  <r>
    <x v="2"/>
    <x v="1"/>
    <s v="8  Aud Operación Aduanera -Importaciones Dirección de Aduanas y Direcciones Seccionales de Aduanas de Bogotá, Cali, Buenaventura, Bucaramanga, Cartagena, Barranquilla y Santa Marta Vigencia 2018 y primer semestre de 2019"/>
    <s v="18 01 100"/>
    <s v="Hallazgo 8.  Declaraciones de Importación sin Solicitud de Levante Seccional Bogotá – Nivel Central.  _x000a__x000a_(…) se detectaron 110.821 declaraciones para las cuales el importador no solicito el levante de la mercancía, (…). Así mismo, se evidencio que posteriormente fueron presentadas nuevas declaraciones mediante las cuales se dio el levante efectivo de las mercancías objeto de importación._x000a__x000a_(…) las declaraciones sin levante no producen efectos legales, sin embargo, éstas se encuentran registradas contablemente (…). En la verificación adelantada no se evidencio reversión o ajuste contable alguno por las declaraciones que se encuentran en las condiciones descritas anteriormente, es decir, sin solicitud de levante._x000a_"/>
    <s v="Incumplimiento de la normatividad contable evidenciando falta de control, seguimiento, análisis y depuración de las declaraciones de importación, además falta de comunicación y conciliación entre las áreas responsables del manejo de la información aduanera."/>
    <s v="Conseguir  una solución informática que permita disponer de información controlada con relevancia contable, a través del monitoreo y control del flujo de documentos que ingresan y salen de la totalidad de los SIES de la Entidad y que afectan el SIE de contabilidad."/>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s v="9  Aud Operación Aduanera -Importaciones Dirección de Aduanas y Direcciones Seccionales de Aduanas de Bogotá, Cali, Buenaventura, Bucaramanga, Cartagena, Barranquilla y Santa Marta Vigencia 2018 y primer semestre de 2019"/>
    <s v="18 01 100"/>
    <s v="Hallazgo 9.  Registros de las Declaraciones de Importación – Seccional Bucaramanga.  _x000a__x000a_La DIAN en la Operación Aduanera, registró durante la vigencia 2019 por concepto de IVA Externo un valor de $ 2.992.844.000 a la cuenta contable “Cuentas por Cobrar Aduanas y Recargos por Validar” y a la cuenta de “Ingresos Indirectos IVA Externo por validar”, debido a que las declaraciones presentan inconsistencias, y no han sido validadas por la entidad con el fin de registrar las cuentas respectivas tales como: “Cuentas por Cobrar IVA Externo” e “Ingresos Indirectos IVA Externo”.  Así mismo al ingresar el pago de estos ingresos, los acredita a la cuenta “Cuentas por Cobrar Aduanas y Recargos por Validar”, lo que genera incertidumbre por cuanto no se ven reflejadas las cuentas contables pertinentes “Cuentas por cobrar IVA Externo” e “Ingresos Indirectos IVA Externo”_x000a_"/>
    <s v="Debilidades de control interno contable, al no analizarse y verificarse la información contable registrada con el fin de ajustarla a o reclasificarla acorde con el hecho económico dado inicialmente."/>
    <s v="Conseguir  una solución informática que permita disponer de información controlada con relevancia contable, a través del monitoreo y control del flujo de documentos que ingresan y salen de la totalidad de los SIES de la Entidad y que afectan el SIE de contabilidad."/>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0520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s v="8 Auditoria Financiera    Vig 2019 _x000a_(F Pagadora y Recaudadora)"/>
    <s v="18 01 001"/>
    <s v="Hallazgo No. 8. Cuentas por Cobrar _x000a_(…) sobrestimación neta de los saldos de la cuenta 1305- Impuestos, Retención en la Fuente y Anticipos de Impuestos por $609.975.750.937 y en la cuenta 1311-Contribuciones, Tasas e Ingresos no Tributarios por $118.831.314.720, y por tanto una sobrestimación en la 3105-06-001 – Capital Fiscal Nación por $728.807.065.657."/>
    <s v="(…) la falta de control y seguimiento de las Cuentas por Cobrar de DIAN Recaudadora, así como de la inobservancia de la normatividad aplicable para el reconocimiento, registro, preparación y revelación de estas cuentas, (…)"/>
    <s v="Conseguir  una solución informática mediante el plan de Modernizacion Tecnologica que permita disponer de información controlada con relevancia contable, a través del monitoreo y control del flujo de documentos que ingresan y salen de la totalidad de los SIES de la Entidad y que afectan el SIE de contabilidad."/>
    <s v="Definir estrategia de digitalización"/>
    <s v="Documento"/>
    <n v="1"/>
    <d v="2020-07-01T00:00:00"/>
    <d v="2020-07-30T00:00:00"/>
    <n v="4.1428571428571432"/>
    <n v="1"/>
    <n v="1"/>
    <x v="0"/>
    <s v="DGI_x000a_NC - Subproceso Innovación y Tecnología_x000a_Dirección de Gestión e Innovación y Tecnología_x000a_Subdirección de Innovación y Proyectos_x000a_Subdirección de Soluciones y Desarrollo_x000a__x000a_ACTUALIZADO_x000a_30112021_x000a__x000a_                                                                           "/>
  </r>
  <r>
    <x v="2"/>
    <x v="1"/>
    <m/>
    <m/>
    <m/>
    <m/>
    <m/>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ACTUALIZADO_x000a_30112021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s v="10 Auditoria Financiera    Vig 2019 _x000a_(F Pagadora y Recaudadora)"/>
    <s v="18 01 002"/>
    <s v="Hallazgo No. 10. Cuentas por pagar _x000a__x000a_“(…) subestimación contable por $5.156.659.000 en la cuenta 2407-03-Recursos a favor de terceros por impuestos y por $ 245.019.251.000 en la cuenta 2490-39- Saldos a favor contribuyentes, lo anterior genera una sobrestimación patrimonial neta por $250.175.910.000 en la cuenta 3105-Capital Fiscal._x000a_Así mismo se presentan incorrecciones cualitativas por $40.710.338.000 correspondientes a los saldos a favor arrastrados en procesos de fusiones de entes económicos."/>
    <s v="(…) falta de control y seguimiento de los saldos a favor de los contribuyentes, así como la inobservancia de las características cualitativas de la información financiera, de representación fiel y de mejora de verificabilidad, a la Ley 962 de 2005 y el Estatuto Tributario;"/>
    <s v="Conseguir  una solución informática mediante el plan de Modernizacion Tecnologica que permita disponer de información controlada con relevancia contable, a través del monitoreo y control del flujo de documentos que ingresan y salen de la totalidad de los SIES de la Entidad y que afectan el SIE de contabilidad."/>
    <s v="Definir estrategia de digitalización"/>
    <s v="Documento"/>
    <n v="1"/>
    <d v="2020-07-01T00:00:00"/>
    <d v="2020-07-30T00:00:00"/>
    <n v="4.1428571428571432"/>
    <n v="1"/>
    <n v="1"/>
    <x v="0"/>
    <s v="DGI_x000a_NC - Subproceso Innovación y Tecnología_x000a_Dirección de Gestión e Innovación y Tecnología_x000a_Subdirección de Innovación y Proyectos_x000a_Subdirección de Soluciones y Desarrollo_x000a_ACTUALIZADO_x000a_30112021_x000a__x000a_                                                                           "/>
  </r>
  <r>
    <x v="2"/>
    <x v="1"/>
    <m/>
    <m/>
    <m/>
    <m/>
    <m/>
    <s v="Priorizar y detallar requerimientos"/>
    <s v="Documento de requerimientos funcionales"/>
    <n v="1"/>
    <d v="2020-08-01T00:00:00"/>
    <d v="2020-12-31T00:00:00"/>
    <n v="21.714285714285715"/>
    <n v="1"/>
    <n v="1"/>
    <x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ACTUALIZADO_x000a_30112021                                                                         "/>
  </r>
  <r>
    <x v="2"/>
    <x v="1"/>
    <m/>
    <m/>
    <m/>
    <m/>
    <m/>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s v="Auditoria Financiera Independiente a la UAE Dirección de Impuestos y Aduanas Nacionales – DIAN, Vigencia 2020_x000a__x000a_H5"/>
    <s v="19  03 00"/>
    <s v="HALLAZGO No. 5. ANTICIPO IMPUESTO DE RENTA.  &quot;(…)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  (…)&quot;"/>
    <s v="“(…)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s v="Auditoria Financiera Independiente a la UAE Dirección de Impuestos y Aduanas Nacionales – DIAN, Vigencia 2020_x000a__x000a_H6"/>
    <s v="19  03 00"/>
    <s v="HALLAZGO No. 6. CUENTAS POR COBRAR ADUANA E IVA EXTERNO  “(…) incorrección material determinada como sobrestimación de la cuenta 1305- Cuentas por cobrar por 3.112.737.629.081 y por el mismo valor una subestimación del patrimonio institucional. (…)  (…) los saldos por cobrar de los contribuyentes no solo contemplan transacciones de la vigencia 2020 (..)&quot;"/>
    <s v="(…)” deficiencias en el aplicativo SYGA, (…)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m/>
    <s v="19  03 00"/>
    <s v="HALLAZGO No. 6. CUENTAS POR COBRAR ADUANA E IVA EXTERNO  “(…) incorrección material determinada como sobrestimación de la cuenta 1305- Cuentas por cobrar por 3.112.737.629.081 y por el mismo valor una subestimación del patrimonio institucional. (…)  (…) los saldos por cobrar de los contribuyentes no solo contemplan transacciones de la vigencia 2020 (..)&quot;"/>
    <s v="(…)” deficiencias en el aplicativo SYGA, (…)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s v="Auditoria Financiera Independiente a la UAE Dirección de Impuestos y Aduanas Nacionales – DIAN, Vigencia 2020_x000a__x000a_H7"/>
    <s v="19  03 00"/>
    <s v="HALLAZGO No. 7. SALDOS POR DEVOLUCIONES  “Del examen realizado a una muestra selectiva de 23 NIT, para los cuales se ejecutaron devoluciones por $4.959.686 millones donde se comprobó su registro contable en la vigencia 2020, (…); se estableció que, al cierre de 31 de diciembre de 2020, existen terceros cuyo saldo contable (…) presenta valores negativos, contrarios a su naturaleza (…)&quot;"/>
    <s v="“(...)La situación se origina por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m/>
    <s v="19  03 00"/>
    <s v="HALLAZGO No. 7. SALDOS POR DEVOLUCIONES  “Del examen realizado a una muestra selectiva de 23 NIT, para los cuales se ejecutaron devoluciones por $4.959.686 millones donde se comprobó su registro contable en la vigencia 2020, (…); se estableció que, al cierre de 31 de diciembre de 2020, existen terceros cuyo saldo contable (…) presenta valores negativos, contrarios a su naturaleza (…)&quot;"/>
    <s v="“(...)La situación se origina por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s v="Auditoria Financiera Independiente a la UAE Dirección de Impuestos y Aduanas Nacionales – DIAN, Vigencia 2020_x000a__x000a_H8"/>
    <s v="19  03 00"/>
    <s v="HALLAZGO No. 8. CONSISTENCIA DE LA INFORMACION  “(…) la información oficial suministrada por la DIAN, formato FT-RE-2614 denominado “ARCHIVO HISTÓRICO DE RESOLUCIONES DE DEVOLUCIÓN Y/O COMPENSACIÓN”, no cuenta con un registro del número de formulario del “Formato Interno de Información de solicitud de Devolución y/o compensación “identificado con número 701 (...)&quot;"/>
    <s v="“(…) debilidades de control interno relacionadas con el seguimiento y monitoreo de la información administrada en el proceso de devoluciones, (…)”"/>
    <s v="Complementar el reporte de las resoluciones proferidas a través del Servicio Informático de Devoluciones con la información de No. y Fecha de giro a cuenta o No. Expedición de TIDIS y fecha, con el fin de conformar la información insumo para el formato FT RE 2614, con todas sus variables de información."/>
    <s v="Requerimientos y diseño del ajuste tecnológico para complementar el reporte"/>
    <s v="FT-FI 2006 Especificación Funcional_x000a_FT-FI 2004 Diseño de base de datos_x000a_"/>
    <n v="2"/>
    <d v="2021-07-01T00:00:00"/>
    <d v="2021-12-31T00:00:00"/>
    <n v="26.142857142857142"/>
    <n v="2"/>
    <n v="1"/>
    <x v="0"/>
    <s v="DGI_x000a_NC - Subproceso Recaudo - Devoluciones_x000a_Direccion de Gestion de Impuestos_x000a_Subdirección de Devoluciones_x000a__x000a_ACTUALIZADO_x000a_30112021"/>
  </r>
  <r>
    <x v="2"/>
    <x v="1"/>
    <m/>
    <s v="19  03 00"/>
    <s v="HALLAZGO No. 8. CONSISTENCIA DE LA INFORMACION  “(…) la información oficial suministrada por la DIAN, formato FT-RE-2614 denominado “ARCHIVO HISTÓRICO DE RESOLUCIONES DE DEVOLUCIÓN Y/O COMPENSACIÓN”, no cuenta con un registro del número de formulario del “Formato Interno de Información de solicitud de Devolución y/o compensación “identificado con número 701 (...)&quot;"/>
    <s v="“(…) debilidades de control interno relacionadas con el seguimiento y monitoreo de la información administrada en el proceso de devoluciones, (…)”"/>
    <s v="Complementar el reporte de las resoluciones proferidas a través del Servicio Informático de Devoluciones con la información de No. y Fecha de giro a cuenta o No. Expedición de TIDIS y fecha, con el fin de conformar la información insumo para el formato FT RE 2614, con todas sus variables de información."/>
    <s v="Puesta en producción del ajuste tecnológico"/>
    <s v="FT-SI 1851 Aceptación de pruebas de funcionalidad y salida a producción_x000a_Acta de Comité de cambios_x000a_"/>
    <n v="2"/>
    <d v="2023-01-01T00:00:00"/>
    <d v="2023-03-31T00:00:00"/>
    <n v="12.714285714285714"/>
    <n v="0"/>
    <n v="0"/>
    <x v="1"/>
    <s v="DGI_x000a_NC - Subproceso Recaudo - Devoluciones_x000a_Direccion de Gestion de Impuestos_x000a_Subdirección de Devoluciones_x000a__x000a_ACTUALIZADO_x000a_30112021_x000a_REFORMULACIÓN EXCEPCIONAL _x000a_18072022_x000a__x000a_REFORMULADO_x000a_09122022"/>
  </r>
  <r>
    <x v="2"/>
    <x v="1"/>
    <s v="Auditoria Financiera Independiente a la UAE Dirección de Impuestos y Aduanas Nacionales – DIAN, Vigencia 2020_x000a__x000a_H9"/>
    <s v="19  03 00"/>
    <s v="HALLAZGO No. 9. SALDOS A NIVEL DE TERCERO &quot; (…) de 71 cuentas contables, se evidenció la existencia de saldos negativos a nivel de terceros, contrarios a la naturaleza de las cuentas, valorados en un total de $(20.239.911) millones (…) afectando los saldos consolidados de cada una de las cuentas, la representación fiel de los hechos económicos y el saldo de cuenta (...)&quot;"/>
    <s v="Deficiencias en los sistemas de información"/>
    <s v="Conseguir  una solución informática que permita disponer de información controlada con relevancia contable, a través del monitoreo y control del flujo de documentos que ingresan y salen de la totalidad de los SIES de la Entidad y que afectan el SIE de contabilidad."/>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m/>
    <s v="19  03 00"/>
    <s v="HALLAZGO No. 9. SALDOS A NIVEL DE TERCERO &quot; (…) de 71 cuentas contables, se evidenció la existencia de saldos negativos a nivel de terceros, contrarios a la naturaleza de las cuentas, valorados en un total de $(20.239.911) millones (…) afectando los saldos consolidados de cada una de las cuentas, la representación fiel de los hechos económicos y el saldo de cuenta (...)&quot;"/>
    <s v="Deficiencias en los sistemas de información"/>
    <s v="Conseguir  una solución informática que permita disponer de información controlada con relevancia contable, a través del monitoreo y control del flujo de documentos que ingresan y salen de la totalidad de los SIES de la Entidad y que afectan el SIE de contabilidad."/>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REFORMULADO _x000a_30042020 _x000a_31102020 _x000a_10052021_x000a_30112021_x000a_20052022_x000a_09122022"/>
  </r>
  <r>
    <x v="2"/>
    <x v="1"/>
    <s v="Auditoría Financiera Independiente a la UAE Dirección de Impuestos y Aduanas Nacionales – DIAN, Vigencia 2021"/>
    <s v="17 01 007"/>
    <s v="Hallazgo No. 2. CARTERA PRESCRITA_x000a_“Saldos reclasificados por tercero de Cuentas por Cobrar a Cuentas de Orden de Bienes y Derechos - cuentas por cobrar 8315-35 por concepto de “Prescripción”, no se evidenciaron los actos administrativos y/o resoluciones que dieran cuenta de la ocurrencia de la prescripción, (…)”"/>
    <s v="(…) inobservando de esta manera, lo dispuesto en los Manuales y procedimientos de DIAN Función Recaudadora para el retiro y/o baja de Cuentas por Cobrar. (…)"/>
    <s v="Actualizar, como resulte procedente, la documentación del proceso contable, de la Función Recaudadora en los aspectos relativos a la baja en cuenta y a la clasificación de cartera contenida en la política operativa."/>
    <s v="Elaborar un diagnóstico respecto de la pertinencia del tratamiento de la baja en cuentas en los Manuales MN-RE 0044 y ADF-0005, y a la clasificación de la cartera contenida en la política operativa de la DIAN FR."/>
    <s v="Diagnóstico"/>
    <n v="1"/>
    <d v="2022-07-01T00:00:00"/>
    <d v="2022-09-30T00:00:00"/>
    <n v="13"/>
    <n v="0"/>
    <n v="0"/>
    <x v="1"/>
    <s v="DGI_x000a_NC - Subproceso Función Recaudadora_x000a_Dirección de Gestión de Impuestos_x000a_Subdirección de Recaudo _x000a_Coordinación de Administración de Aplicativos de Impuestos_x000a_Coordinación de Contabilidad de la Función Recaudadora     _x000a__x000a_NC - Subproceso Administración de Cartera_x000a_Subdirección de Cobranzas y Control Extensivo_x000a_Coordinación de Cobranzas _x000a__x000a_ELABORACIÓN_x000a_15062022"/>
  </r>
  <r>
    <x v="2"/>
    <x v="1"/>
    <m/>
    <m/>
    <m/>
    <m/>
    <m/>
    <s v="Realizar los mejoras establecidas mediante el diagnóstico, en la documentación pertinente."/>
    <s v="Documentación del proceso contable FR, actualizada y publicada"/>
    <n v="1"/>
    <d v="2023-01-01T00:00:00"/>
    <d v="2023-05-31T00:00:00"/>
    <n v="21.428571428571427"/>
    <n v="0"/>
    <n v="0"/>
    <x v="1"/>
    <s v="DGI_x000a_NC - Subproceso Función Recaudadora_x000a_Dirección de Gestión de Impuestos_x000a_Subdirección de Recaudo _x000a_Coordinación de Administración de Aplicativos de Impuestos_x000a_Coordinación de Contabilidad de la Función Recaudadora_x000a__x000a_NC - Subproceso Administración de Cartera_x000a_Subdirección de Cobranzas y Control Extensivo_x000a_Coordinación de Cobranzas_x000a__x000a_NC - Subproceso Administración del Sistema de Gestión_x000a_Dirección de Gestión Estratégica y Analítica_x000a_Subdirección de Procesos        _x000a_Coordinación de Procesos y Riesgos Operacionales_x000a__x000a_ELABORACIÓN_x000a_15062022_x000a__x000a_REFORMULADO_x000a_09122022"/>
  </r>
  <r>
    <x v="2"/>
    <x v="1"/>
    <s v="Auditoría Financiera Independiente a la UAE Dirección de Impuestos y Aduanas Nacionales – DIAN, Vigencia 2021"/>
    <s v="17 04 002"/>
    <s v="Hallazgo No. 3. CUENTAS POR COBRAR IMPUESTO DE RENTA Y_x000a_COMPLEMENTARIOS Y OTROS_x000a_“Saldos por terceros que componen las Cuentas por Cobrar a 31 de diciembre de 2021 en el Estado de Situación Financiera de DIAN – Recaudadora, donde se evidenciaron incorrecciones materiales que generaron una subestimación neta por $669.190.009.010. (…)"/>
    <s v="&quot;(...) las cuales se originaron principalmente por las siguientes causas, entre otras:_x000a_•Aplicación de pagos sin tener la correspondiente contrapartida de la obligación tributaria a cargo del contribuyente, en la respectiva cuenta por cobrar._x000a_• Saldos negativos por depurar de vigencias anteriores_x000a_•Causación y reversión constante de documentos_x000a_•Duplicidad de registros._x000a_•Saldos prescritos_x000a_•Ajustes de inconsistencias incorrectos._x000a_•Ausencia, de reconocimiento de declaraciones tributarias (…)_x000a__x000a_(…) debilidades en el control interno contable relacionadas con la depuración permanente de las partidas conciliatorias por terceros, el control y seguimiento de las Cuentas por Cobrar de DIAN Recaudadora, así como de la inobservancia de la normatividad aplicable para el reconocimiento, registro, preparación y revelación de estas cuentas, que permitan de esta manera, que la información financiera cumpla con los objetivos de rendición de cuentas, toma de decisiones y control, así como_x000a_con sus características fundamentales de relevancia y representación fiel. (...)&quot;"/>
    <s v="Conseguir  una solución informática que permita disponer de información controlada con relevancia contable, a través del monitoreo y control del flujo de documentos que ingresan y salen de la totalidad de los SIES de la Entidad y que afectan el SIE de contabilidad."/>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ELABORACIÓN_x000a_15062022_x000a__x000a_REFORMULADO_x000a_09122022"/>
  </r>
  <r>
    <x v="2"/>
    <x v="1"/>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ELABORACIÓN_x000a_15062022_x000a__x000a_REFORMULADO_x000a_09122022"/>
  </r>
  <r>
    <x v="2"/>
    <x v="1"/>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ELABORACIÓN_x000a_15062022_x000a__x000a_REFORMULADO_x000a_09122022"/>
  </r>
  <r>
    <x v="2"/>
    <x v="1"/>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Función Recaudadora_x000a_Dirección de Gestión de Impuestos_x000a_Subdirección de Recaudo_x000a_Coordinación de Contabilidad de la Función Recaudadora_x000a__x000a_ELABORACIÓN_x000a_15062022_x000a__x000a_REFORMULADO_x000a_09122022"/>
  </r>
  <r>
    <x v="2"/>
    <x v="1"/>
    <s v="Auditoría Financiera Independiente a la UAE Dirección de Impuestos y Aduanas Nacionales – DIAN, Vigencia 2021"/>
    <s v="17 01 007"/>
    <s v="Hallazgo No. 4. CLASIFICACION DE LA CARTERA_x000a__x000a_“(…) Insuficiencia del Manual de Políticas Contables y Operativas de la_x000a_Contabilidad de DIAN Función Recaudadora, en los aspectos que regulan la depuración de la cartera, que permita hacer la evaluación y el seguimiento al detalle, del análisis y el resultado de las actividades que fueron desarrolladas por cada una de las obligaciones que fueron reclasificadas por determinado concepto. (…)”"/>
    <s v="“(…) debilidades en el control interno contable de la entidad relacionado con la insuficiencia del Manual de Política Contable y Operativa, en los_x000a_aspectos que regula la depuración de la cartera y su clasificación (…)&quot;"/>
    <s v="Elaborar y adoptar el documento idóneo que conforme con la Resolución 006004 de 2018 o la que la modifique y que permitirá documentar la ejecución de la clasificación de cartera adoptada por el MN-RE- 0044"/>
    <s v="Documentar y relacionar las actividades administrativas y técnicas que se requieren para aplicar la clasificación de la cartera adoptada por el Manual de Políticas Contables y Operativas  de la Función Recaudadora MN-RE 0044"/>
    <s v="Documento publicado "/>
    <n v="1"/>
    <d v="2023-01-01T00:00:00"/>
    <d v="2023-05-31T00:00:00"/>
    <n v="21.428571428571427"/>
    <n v="0"/>
    <n v="0"/>
    <x v="1"/>
    <s v="DGI_x000a_NC - Subproceso Función Recaudadora_x000a_Dirección de Gestión de Impuestos_x000a_Subdirección de Recaudo _x000a_Coordinación de Administración de Aplicativos de Impuestos_x000a_Coordinación de Contabilidad de la Función Recaudadora     _x000a__x000a_NC - Subproceso Administración de Cartera_x000a_Subdirección de Cobranzas y Control Extensivo_x000a_Coordinación de Cobranzas_x000a__x000a_NC - Subproceso Administración del Sistema de Gestión_x000a_Dirección de Gestión Estratégica y Analítica_x000a_Subdirección de Procesos        _x000a_Coordinación de Procesos y Riesgos Operacionales _x000a__x000a_ELABORACIÓN_x000a_15062022_x000a__x000a_REFORMULADO_x000a_09122022"/>
  </r>
  <r>
    <x v="3"/>
    <x v="1"/>
    <s v="9 Aud Funcion pagadora vig  2013"/>
    <s v="22 05 001"/>
    <s v="Hallazgo 9. Gestión Documental._x000a_Con base en la evaluación de las carpetas contentivas de los procesos judiciales Nos. 20060014901, 20070016801, 20090008101, 20030140201, 20070023001, 20100011301, 20080023101, 20090009101, 20090018201, 20090019801, 20110026001, 20100021601, 20100025801, 20100025701, se evidencia lo siguiente: los documentos no cuentan con foliación consecutiva, en orden cronológico, como tampoco figuran algunos folios, hay duplicidad de escritos, se encuentran documentos con asuntos diferentes a los de los expedientes y no se observan algunas actuaciones importantes que permitan el seguimiento al sumario.      Con base en la evaluación de las carpetas contentivas de las conciliaciones con Nos. Internos 2736, 1744, 2916, 2874, 2734, 2909, 2472, 2956, 3177, 3221, 2501, 2122, 3220, 3276, 2624, 3129, 3107,2034, 1809, 1844, se evidencia lo siguiente: los documentos no cuentan con foliación consecutiva, en orden cronológico, como tampoco figuran algunos folios, hay duplicidad de escritos, se encuentran documentos con asuntos diferentes a los del expediente y no se observan algunas actuaciones importantes como autos aprobatorios o aprobatorios de conciliación._x000a__x000a_Con base en la evaluación de los expedientes contentivos de los contratos 100206215-318-0-2013, 100206217-227-0-2013, 100215312-322-0-2013, 100206214-172-0-2013, 100207218-288-0-2013, 103201235-140-0-2013, 100207220-317-0-2013, 100215313-178-0-2013, 100211231-274-0-2013, 100202206-305-0-2013, 100206214-177-0-2013, 103201235-095-0-2013, 100206217-226-0, 100207220-281-0-, 100215313-158-0-, 100206216-212-0-, 100215347-135-0, 100206214-221-0. se evidencia lo siguiente: los documentos no cuentan con foliación consecutiva, en orden cronológico, como tampoco figuran algunos folios, hay duplicidad de escritos, se encuentran documentos con asuntos diferentes a los del expediente, no hay unidad documental y no se observan en algunos casos el producto de las obligaciones contractuales cumplidas._x000a__x000a_ _x000a_"/>
    <s v="Deficiencias en el sistema de gestión documental"/>
    <s v="Realizar visita  de evaluación y seguimiento a las recomendaciones realizadas según el informe a las carpetas de procesos Judiciales años 2021 "/>
    <s v="Seguimiento del cumplimiento a las normas de gestión documental respecto al archivo de antecedentes de procesos judiciales, frente a las acciones de organización de carpetas virtuales con el cumplimiento de las normas de archivo documental según instructivo IN-ADF-0132 del 9 de noviembre de 2021 versión 4."/>
    <s v="Informe de Visita de seguimiento y evaluación por parte de la Coordinación de Documentación - Subdirección Administrativa - Dirección de Gestion Corporativa"/>
    <n v="1"/>
    <d v="2022-04-15T00:00:00"/>
    <d v="2022-10-15T00:00:00"/>
    <n v="26.142857142857142"/>
    <n v="0.7"/>
    <n v="0.7"/>
    <x v="1"/>
    <s v="DGJ_x000a_NC - Subproceso de Gestión Jurídica_x000a_Subdirección Administrativa_x000a_Subdirección de Representación Externa. _x000a__x000a_REFORMULADO_x000a_30042020 _x000a_14052021_x000a_ACTUALIZADO_x000a_30112021"/>
  </r>
  <r>
    <x v="3"/>
    <x v="1"/>
    <s v="Auditoria Financiera Independiente a la UAE Dirección de Impuestos y Aduanas Nacionales – DIAN, Vigencia 2020_x000a__x000a_H1"/>
    <s v="19  03 003"/>
    <s v="HALLAZGO No. 1. PROVISIONES LITIGIOS_x000a__x000a_“(…)  incorrección, correspondiente a una subestimación_x000a_de la cuenta 2701- Provisiones litigios y demandas por $2.113.035.538, afectando al patrimonio institucional con una sobrestimación por el mismo valor. (…)”_x000a_"/>
    <s v="“(...) inobservancia de lo establecido en el instructivo, Determinación de la Provisión Contable de los Procesos Judiciales y Conciliaciones Extrajudiciales Versión 1 - IN-GJ-0170, así como la deficiencia de los controles y de la metodología utilizada para la revisión de la base de datos de Procesos Litigiosos de la UAE DIAN. (…)"/>
    <s v="Actualizar el Instructivo Determinación de la Provisión Contable de los Procesos Judiciales y Conciliaciones Extrajudiciales Versión 2 - IN-PEC-0170, en relación con la provisión contable de los procesos con fallo condenatorio de primera instancia y mejorar los controles y metodología utilizada para la revisión de la base de datos de procesos litigiosos de la UAE DIAN. "/>
    <s v="1. Actualizar el Instructivo Determinación de la Provisión Contable de los Procesos Judiciales y Conciliaciones Extrajudiciales Versión 2- IN-PEC-0170 de conformidad con la normatividad vigente, indicando el plazo perentorio en el cual el apoderado judicial deberá actualizar la calificación del riesgo de pérdida y el cálculo de la provisión contable teniendo en cuenta el valor de la condena señalado en el fallo de primera instancia. "/>
    <s v="Instructivo IN-PEC-0170 actualizado "/>
    <n v="1"/>
    <d v="2022-04-15T00:00:00"/>
    <d v="2022-10-15T00:00:00"/>
    <n v="26.142857142857142"/>
    <n v="0.3"/>
    <n v="0.3"/>
    <x v="1"/>
    <s v="DGJ_x000a_NC - Subproceso de Gestión Jurídica_x000a_Subdirección de Representación Externa_x000a_Subdirección de Recursos Financieros_x000a_Subdirección de Procesos._x000a__x000a_ACTUALIZADO_x000a_30112021"/>
  </r>
  <r>
    <x v="3"/>
    <x v="1"/>
    <m/>
    <m/>
    <m/>
    <m/>
    <m/>
    <s v="2. Controlar, a través del cruce de los fallos condenatorios de primera instancia notificados a través del buzón de notificaciones  con la respectiva sentencia , que el proceso se encuentre debidamente actualizado en sistema e-KOGUI en cuanto a la calificación del riesgo y la provisión contable. "/>
    <s v="Reporte trimestral sobre cruce de sentencias  de primera instancia desfavorables notificadas a través del buzón de notificaciones"/>
    <n v="2"/>
    <d v="2022-04-15T00:00:00"/>
    <d v="2022-10-15T00:00:00"/>
    <n v="26.142857142857142"/>
    <n v="0"/>
    <n v="0"/>
    <x v="1"/>
    <s v="DGJ_x000a_NC - Subproceso de Gestión Jurídica_x000a_Subdirección de Representación Externa. _x000a__x000a_ACTUALIZADO_x000a_30112021"/>
  </r>
  <r>
    <x v="4"/>
    <x v="1"/>
    <s v="H. 2 Aud Regular Vig. Primer semestre 2010 F. Recaudadora_x000a__x000a_AEF - Seguimiento PM 2014"/>
    <s v="22 02 001"/>
    <s v="DSA. BOGOTA._x000a_Se evidencian debilidades en los criterios de confidencialidad, cumplimiento y disponibilidad de la información en el sistema SYGA utilizado en el procedimiento de Inspección Aduanera por el Grupo Interno de Trabajo (GIT) de Importaciones de la División de Gestión de la Operación Aduanera, tales como:_x000a_• Permite el acceso a los inspectores de aduanas (usuarios) a todos los depósitos habilitados y por ende a todas las declaraciones de importación seleccionadas para inspección aduanera documental o física, independiente del reparto asignado._x000a_• Permite realizar actuaciones (levante de mercancías, suspensiones, entre otras), independiente del reparto asignado._x000a_• Permite el acceso simultáneo con el mismo usuario desde diferentes terminales y ubicaciones._x000a_"/>
    <s v="Situaciones que se presentan por cuanto el Servicio Informático Aduanero no cuenta dentro de su desarrollo con los correspondientes filtros que impidan que las declaraciones seleccionadas tanto para inspección física como documental puedan ser gestionadas en todos los depósitos habilitados. _x000a__x000a_"/>
    <s v="1. Poner en producción a Nivel Nacional la versión Unificada de SYGA"/>
    <s v="Finalizar las pruebas de aceptación de la versión unificada de SYGA a Nivel Nacional"/>
    <s v="Informe de finalización de pruebas"/>
    <n v="1"/>
    <d v="2016-04-01T00:00:00"/>
    <d v="2016-06-30T00:00:00"/>
    <n v="12.857142857142858"/>
    <n v="1"/>
    <n v="1"/>
    <x v="0"/>
    <s v="DGA_x000a_NC – Subproceso Operación Aduanera_x000a_Dirección de Gestión de Aduanas_x000a_Subdirección de Registro y Control Aduanero_x000a_Subdirección de Operación Aduanera _x000a__x000a_REFORMULADO_x000a_30042016_x000a_ACTUALIZADO_x000a_30112021"/>
  </r>
  <r>
    <x v="4"/>
    <x v="1"/>
    <m/>
    <m/>
    <m/>
    <m/>
    <m/>
    <s v="Realizar ajustes de incidencias reportadas por los usuarios con relación a las pruebas de la Versión Unificada de SYGA"/>
    <s v="Registro en JIRA de solución de incidencias reportadas por los usuarios"/>
    <n v="1"/>
    <d v="2016-04-01T00:00:00"/>
    <d v="2016-10-07T00:00:00"/>
    <n v="27"/>
    <n v="1"/>
    <n v="1"/>
    <x v="0"/>
    <s v="DGA_x000a_NC- Subproceso Innovación y Tecnología_x000a_Dirección de Gestión de Innovación y Tecnología_x000a_Subdirección de Soluciones y Desarrollo_x000a__x000a_REFORMULADO_x000a_30042016_x000a_30092016_x000a_ACTUALIZADO_x000a_30112021"/>
  </r>
  <r>
    <x v="4"/>
    <x v="1"/>
    <m/>
    <m/>
    <m/>
    <m/>
    <m/>
    <s v="Reportar el 100% de las pruebas satisfactorias a la versión unificada de SYGA"/>
    <s v="Formato de Aceptación de pruebas"/>
    <n v="1"/>
    <d v="2016-10-10T00:00:00"/>
    <d v="2016-10-18T00:00:00"/>
    <n v="1.1428571428571428"/>
    <n v="1"/>
    <n v="1"/>
    <x v="0"/>
    <s v="DGA_x000a_NC – Subproceso Operación Aduanera_x000a_Dirección de Gestión de Aduanas_x000a_Subdirección de Operación Aduanera_x000a__x000a_REFORMULADO_x000a_30042016_x000a_30092016_x000a_ACTUALIZADO_x000a_30112021"/>
  </r>
  <r>
    <x v="4"/>
    <x v="1"/>
    <m/>
    <m/>
    <m/>
    <m/>
    <m/>
    <s v="Alistamiento de la Infraestructura necesarias para la salida a producción de SYGA"/>
    <s v="Infraestructura lista para poner en producción el sistema"/>
    <n v="1"/>
    <d v="2016-10-19T00:00:00"/>
    <d v="2016-11-09T00:00:00"/>
    <n v="3"/>
    <n v="1"/>
    <n v="1"/>
    <x v="0"/>
    <s v="DGA_x000a_NC- Subproceso Innovación y Tecnología_x000a_Dirección de Gestión de Innovación y Tecnología_x000a_Subdireccion de Infraestructura Tecnologica y de Operaciones_x000a__x000a_REFORMULADO_x000a_30042016_x000a_30092016_x000a_ACTUALIZADO_x000a_30112021"/>
  </r>
  <r>
    <x v="4"/>
    <x v="1"/>
    <m/>
    <m/>
    <m/>
    <m/>
    <m/>
    <s v="Puesta en producción a Nivel Nacional de la versión unificada de SYGA"/>
    <s v="Sistema funcionando a Nivel Nacional"/>
    <n v="1"/>
    <d v="2016-11-10T00:00:00"/>
    <d v="2016-11-24T00:00:00"/>
    <n v="2"/>
    <n v="1"/>
    <n v="1"/>
    <x v="0"/>
    <s v="DGA_x000a_NC - Subproceso Innovación y Tecnología_x000a_Dirección de Gestión de Innovación y Tecnología_x000a_Subdirección de Soluciones y Desarrollo_x000a_Subdireccion de Infraestructura Tecnologica y de Operaciones_x000a__x000a_REFORMULADO_x000a_30042016_x000a_30092016_x000a_ACTUALIZADO_x000a_30112021"/>
  </r>
  <r>
    <x v="4"/>
    <x v="1"/>
    <m/>
    <m/>
    <m/>
    <m/>
    <m/>
    <s v="Estabilización del Sistema en producción"/>
    <s v="Sistema estabilizado"/>
    <n v="1"/>
    <d v="2016-11-25T00:00:00"/>
    <d v="2017-01-25T00:00:00"/>
    <n v="8.7142857142857135"/>
    <n v="1"/>
    <n v="1"/>
    <x v="0"/>
    <s v="DGA_x000a_NC - Subproceso Innovación y Tecnología_x000a_Dirección de Gestión de Innovación y Tecnología_x000a_Subdirección de Soluciones y Desarrollo_x000a__x000a_REFORMULADO_x000a_30042016_x000a_30092016_x000a_ACTUALIZADO_x000a_30112021"/>
  </r>
  <r>
    <x v="4"/>
    <x v="1"/>
    <m/>
    <m/>
    <m/>
    <m/>
    <s v="Definir Estrategia de Digitalización del Proyecto de Desaduanamiento._x000a_"/>
    <s v="Estrategia de Digitalización"/>
    <s v="Documento de Estrategia"/>
    <n v="1"/>
    <d v="2020-01-01T00:00:00"/>
    <d v="2020-06-30T00:00:00"/>
    <n v="25.857142857142858"/>
    <n v="1"/>
    <n v="1"/>
    <x v="0"/>
    <s v="DGA_x000a_NC – Subproceso Operación Aduanera,_x000a_Dirección de Gestión de Aduanas_x000a_Subdirección de Operación Aduanera_x000a__x000a_REFORMULADO_x000a_30092016_x000a_ACTUALIZADO_x000a_30112021"/>
  </r>
  <r>
    <x v="4"/>
    <x v="1"/>
    <m/>
    <m/>
    <m/>
    <m/>
    <s v="Priorizar y detallar requermimientos Funcionales tecnologicos necesario para la solucion tecnologica  del Proyecto de Desaduanamiento._x000a_"/>
    <s v="Requerimientos Funcionales"/>
    <s v="Documento de requerimientos funcionales"/>
    <n v="1"/>
    <d v="2020-07-01T00:00:00"/>
    <d v="2020-12-31T00:00:00"/>
    <n v="26.142857142857142"/>
    <n v="1"/>
    <n v="1"/>
    <x v="0"/>
    <s v="DGA_x000a_NC – Subproceso Operación Aduanera_x000a_Dirección de Gestión de Aduanas_x000a_Subdirección de Operación Aduanera_x000a__x000a_REFORMULADO_x000a_30092016_x000a_ACTUALIZADO_x000a_30112021"/>
  </r>
  <r>
    <x v="4"/>
    <x v="1"/>
    <m/>
    <m/>
    <m/>
    <m/>
    <s v="Desarrollar o adquirir la solucion tecnologica del Proyecto de Desaduanamiento._x000a_"/>
    <s v="1. Informe de avance del proceso de contratación."/>
    <s v="Informe de avance del proceso"/>
    <n v="1"/>
    <d v="2021-08-01T00:00:00"/>
    <d v="2022-07-31T00:00:00"/>
    <n v="52"/>
    <n v="0.92"/>
    <n v="0.92"/>
    <x v="1"/>
    <s v="DGA_x000a_NC - Subproceso Innovación y Tecnología_x000a_Dirección de Gestión de Innovación y Tecnología _x000a_Subdirección de Innovación y Proyectos_x000a_Subdirección de Soluciones y Desarrollo_x000a__x000a_NC – Subproceso Operación Aduanera_x000a_Dirección de Gestión de Aduanas_x000a_Subdirección de Operación Aduanera_x000a__x000a_REFORMULADO_x000a_30092016_x000a_30112021_x000a_20052022"/>
  </r>
  <r>
    <x v="4"/>
    <x v="1"/>
    <m/>
    <m/>
    <m/>
    <m/>
    <m/>
    <s v="2. Plan de trabajo del desarrollo de la solución tecnológica."/>
    <s v="Plan de trabajo"/>
    <n v="1"/>
    <d v="2022-08-01T00:00:00"/>
    <d v="2022-12-31T00:00:00"/>
    <n v="21.714285714285715"/>
    <n v="0"/>
    <n v="0"/>
    <x v="1"/>
    <s v="DGA_x000a_NC - Subproceso Innovación y Tecnología_x000a_Dirección de Gestión de Innovación y Tecnología _x000a_Subdirección de Innovación y Proyectos_x000a_Subdirección de Soluciones y Desarrollo_x000a__x000a_NC – Subproceso Operación Aduanera_x000a_Dirección de Gestión de Aduanas_x000a_Subdirección de Operación Aduanera_x000a__x000a_REFORMULADO_x000a_30092016_x000a_30112021"/>
  </r>
  <r>
    <x v="4"/>
    <x v="1"/>
    <m/>
    <m/>
    <m/>
    <m/>
    <s v="Implantación de la solucion tecnologica del Proyecto de Desaduanamiento._x000a__x000a_"/>
    <s v="1. Iniciar el desarrollo de la solución Tecnológica"/>
    <s v="Seguimiento trimestral a la implementación de la solución Tecnológica"/>
    <n v="3"/>
    <d v="2023-01-01T00:00:00"/>
    <d v="2023-12-31T00:00:00"/>
    <n v="52"/>
    <n v="0"/>
    <n v="0"/>
    <x v="1"/>
    <s v="DGA_x000a_NC - Subproceso Innovación y Tecnología_x000a_Dirección de Gestión de Innovación y Tecnología_x000a_Subdirección de Innovación y Proyectos_x000a_Subdirección de Soluciones y Desarrollo. _x000a__x000a_NC – Subproceso Operación Aduanera_x000a_Dirección de Gestión de Aduanas_x000a_Subdirección de Operación Aduanera_x000a__x000a_REFORMULADO_x000a_30092016_x000a_30112021_x000a_20052022"/>
  </r>
  <r>
    <x v="4"/>
    <x v="1"/>
    <m/>
    <m/>
    <m/>
    <m/>
    <m/>
    <s v="2. Puesta en producción de la solución tecnológica"/>
    <s v="Puesta en producción"/>
    <n v="1"/>
    <d v="2024-07-01T00:00:00"/>
    <d v="2024-12-31T00:00:00"/>
    <n v="26.142857142857142"/>
    <n v="0"/>
    <n v="0"/>
    <x v="1"/>
    <s v="DGA_x000a_NC - Subproceso Innovación y Tecnología_x000a_Dirección de Gestión de Innovación y Tecnología_x000a_Subdirección de Innovación y Proyectos_x000a_Subdirección de Soluciones y Desarrollo. _x000a__x000a_NC – Subproceso Operación Aduanera_x000a_Dirección de Gestión de Aduanas_x000a_Subdirección de Operación Aduanera_x000a__x000a_REFORMULADO_x000a_30092016_x000a_30112021_x000a_20052022"/>
  </r>
  <r>
    <x v="4"/>
    <x v="1"/>
    <s v="32 Aud DS ADUANAS, Ipiales, Cartagena, Cucuta, Bogotá, B/ventura, Cali, Urabá Vig P.Semestre 2015"/>
    <s v="22 02 001"/>
    <s v="Hallazgo No. 32: Operatividad Modelos de Información trámites aduaneros importación En la verificación de la operatividad de las transacciones de ingreso de mercancía al territorio aduanero nacional con destino no solo al país sino a otros países y hacia una zona franca, se observó que persiste la interacción con sistemas antiguos, la presentación de las declaraciones de importación aún se continúan realizando a través de los servicios del aplicativo SIGLO XXI o SYGA, de igual manera las operaciones de tránsito aduanero (excepto del transbordo internacional) se siguen realizando manualmente y el registro de la operación en la administración de salida y de llegada se realiza a través de los servicios de este sistema. (…) "/>
    <s v="sin causa"/>
    <s v="Definir Estrategia de Digitalización del Proyecto de Desaduanamiento._x000a__x000a_NOTA: Reformulación elaborada por cambios normativos de acuerdo a  Decreto 1165 de Junio de 2019 que reemplaza-deroga el Decreto 390 de 2016."/>
    <s v="Estrategia de Digitalización"/>
    <s v="Documento de Estrategia"/>
    <n v="1"/>
    <d v="2020-01-01T00:00:00"/>
    <d v="2020-06-30T00:00:00"/>
    <n v="25.857142857142858"/>
    <n v="1"/>
    <n v="1"/>
    <x v="0"/>
    <s v="DGA_x000a_NC – Subproceso Operación Aduanera_x000a_Dirección de Gestión de Aduanas_x000a_Subdirección de Operación Aduanera_x000a__x000a_REFORMULADO_x000a_30092016_x000a_30092019_x000a_ACTUALIZADO_x000a_30112021"/>
  </r>
  <r>
    <x v="4"/>
    <x v="1"/>
    <m/>
    <m/>
    <m/>
    <m/>
    <s v="Priorizar y detallar requermimientos Funcionales tecnologicos necesario para la solucion tecnologica  del Proyecto de Desaduanamiento._x000a__x000a_NOTA: Reformulación elaborada por cambios normativos de acuerdo a  Decreto 1165 de Junio de 2019 que reemplaza-deroga el Decreto 390 de 2016."/>
    <s v="Requerimientos Funcionales"/>
    <s v="Documento de requerimientos funcionales"/>
    <n v="1"/>
    <d v="2020-07-01T00:00:00"/>
    <d v="2020-12-31T00:00:00"/>
    <n v="26.142857142857142"/>
    <n v="1"/>
    <n v="1"/>
    <x v="0"/>
    <s v="DGA_x000a_NC – Subproceso Operación Aduanera_x000a_Dirección de Gestión de Aduanas_x000a_Subdirección de Operación Aduanera_x000a__x000a_REFORMULADO_x000a_30092016_x000a_30092019_x000a_ACTUALIZADO_x000a_30112021"/>
  </r>
  <r>
    <x v="4"/>
    <x v="1"/>
    <m/>
    <m/>
    <m/>
    <m/>
    <s v="Desarrollar o adquirir la solucion tecnologica del Proyecto de Desaduanamiento._x000a__x000a_NOTA: Reformulación elaborada por cambios normativos de acuerdo a  Decreto 1165 de Junio de 2019 que reemplaza-deroga el Decreto 390 de 2016."/>
    <s v="1. Informe de avance del proceso de contratación."/>
    <s v="Informe de avance del proceso"/>
    <n v="1"/>
    <d v="2021-08-01T00:00:00"/>
    <d v="2022-07-31T00:00:00"/>
    <n v="52"/>
    <n v="0.92"/>
    <n v="0.92"/>
    <x v="1"/>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30092019_x000a_30112021_x000a_20052022"/>
  </r>
  <r>
    <x v="4"/>
    <x v="1"/>
    <m/>
    <m/>
    <m/>
    <m/>
    <m/>
    <s v="2. Plan de trabajo del desarrollo de la solución tecnológica."/>
    <s v="Plan de trabajo"/>
    <n v="1"/>
    <d v="2022-08-01T00:00:00"/>
    <d v="2022-12-31T00:00:00"/>
    <n v="21.714285714285715"/>
    <n v="0"/>
    <n v="0"/>
    <x v="1"/>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30092019_x000a_30112021_x000a_20052022"/>
  </r>
  <r>
    <x v="4"/>
    <x v="1"/>
    <m/>
    <m/>
    <m/>
    <m/>
    <s v="Implantar la solucion tecnologica del Proyecto de Desaduanamiento._x000a__x000a_NOTA: Reformulación elaborada por cambios normativos de acuerdo a  Decreto 1165 de Junio de 2019 que reemplaza-deroga el Decreto 390 de 2016."/>
    <s v="1. Iniciar el desarrollo de la solución Tecnológica"/>
    <s v="Seguimiento trimestral a la implementación de la solución Tecnológica"/>
    <n v="3"/>
    <d v="2023-01-01T00:00:00"/>
    <d v="2023-12-31T00:00:00"/>
    <n v="52"/>
    <n v="0"/>
    <n v="0"/>
    <x v="1"/>
    <s v="DGA_x000a_NC - Subproceso Innovación y Tecnología_x000a_Dirección de Gestión de Innovación y Tecnología_x000a_Subdirección de Innovación y Proyectos_x000a_Subdirección de Soluciones y Desarrollo_x000a_Subdirección de Infraestructura Tecnológica y de Operaciones.                                                                                     _x000a__x000a_NC – Subproceso Operación Aduanera_x000a_Dirección de Gestión de Aduanas_x000a_Subdirección de Operación Aduanera_x000a__x000a_REFORMULADO_x000a_30092017_x000a_30092019_x000a_30112021_x000a_20052022"/>
  </r>
  <r>
    <x v="4"/>
    <x v="1"/>
    <m/>
    <m/>
    <m/>
    <m/>
    <m/>
    <s v="2. Puesta en producción de la solución tecnológica"/>
    <s v="Puesta en producción"/>
    <n v="1"/>
    <d v="2024-07-01T00:00:00"/>
    <d v="2024-12-31T00:00:00"/>
    <n v="26.142857142857142"/>
    <n v="0"/>
    <n v="0"/>
    <x v="1"/>
    <s v="DGA_x000a_NC - Subproceso Innovación y Tecnología_x000a_Dirección de Gestión de Innovación y Tecnología_x000a_Subdirección de Innovación y Proyectos_x000a_Subdirección de Soluciones y Desarrollo_x000a_Subdirección de Infraestructura Tecnológica y de Operaciones.                                                                                     _x000a__x000a_NC – Subproceso Operación Aduanera_x000a_Dirección de Gestión de Aduanas_x000a_Subdirección de Operación Aduanera_x000a__x000a_REFORMULADO_x000a_30092017_x000a_30092019_x000a_30112021_x000a_20052022"/>
  </r>
  <r>
    <x v="4"/>
    <x v="1"/>
    <m/>
    <m/>
    <m/>
    <m/>
    <s v="3.  Ejecutar el cronograma de definición funcional de los sistema de información para la operación aduanera que se deban ajustar o desarrollar en el marco del Decreto 390 de 2016, específicamente para el Transito Aduanero- Operaciones de Transporte."/>
    <s v="Presentar, de acuerdo al cronograma, los requerimientos funcionales a la Subdirección de Tecnología de Información y Telecomunicaciones siguiendo el procedimiento PR-SI-0002 Centro de Despacho SIE."/>
    <s v="Solicitudes de Requerimientos funcionales"/>
    <n v="1"/>
    <d v="2016-07-01T00:00:00"/>
    <d v="2017-06-30T00:00:00"/>
    <n v="52"/>
    <n v="1"/>
    <n v="1"/>
    <x v="0"/>
    <s v="DGA_x000a_NC – Subproceso Operación Aduanera_x000a_Dirección de Gestión de Aduanas_x000a_Subdirección de Operación Aduanera_x000a__x000a_REFORMULADO_x000a_30092016_x000a_ACTUALIZADO_x000a_30112021"/>
  </r>
  <r>
    <x v="4"/>
    <x v="1"/>
    <m/>
    <m/>
    <m/>
    <m/>
    <s v="4. Implementar dentro del Núcleo Básico -  Fase I del Servicio Informático Electrónico de TRANSITO Y OPERACIONES DE TRANSPORTE , las  funcionalidades que mitiguen los siguientes riegos:_x000a__x000a_- Operaciones realizadas manualmente_x000a_- Registro de operaciones de Tránsito en sistemas antiguos"/>
    <s v="Elaborar el Plan de Trabajo con las actividades definidas  para  la puesta en producción del Sistema de Información de  Transito Aduanero- Operaciones de Transporte  requerido por la Subdirección de Gestión de Comercio Exterior, en el Marco metodologíco del Subproceso &quot;Construcción de Sistemas de Información&quot; del Proceso &quot;Servicios Informáticos&quot;  y acorde con los siguientes Procedimientos :_x000a__x000a_ PR-SI-0148_Análisis de Requerimientos de los Sistemas de Información._x000a_ PR-SI-0149_Análisis y Diseño de los Sistemas de Información _x000a_ PR-SI-0150_Codificación de los Sistemas de Información_x000a_ PR-SI-0151_Ejecución de Pruebas de los Sistemas de Información_x000a_ PR-SI-0152_Implantación de los Sistemas de Información"/>
    <s v="Un (1) Plan de Trabajo aprobado."/>
    <n v="1"/>
    <d v="2016-07-07T00:00:00"/>
    <d v="2016-12-31T00:00:00"/>
    <n v="25.285714285714285"/>
    <n v="1"/>
    <n v="1"/>
    <x v="0"/>
    <s v="DGA_x000a_NC – Subproceso Operación Aduanera_x000a_Dirección de Gestión de Aduanas_x000a_Subdirección de Operación Aduanera_x000a__x000a_REFORMULADO_x000a_30092016_x000a_ACTUALIZADO_x000a_30112021"/>
  </r>
  <r>
    <x v="4"/>
    <x v="1"/>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4-10T00:00:00"/>
    <d v="2018-03-31T00:00:00"/>
    <n v="50.714285714285715"/>
    <n v="3"/>
    <n v="1"/>
    <x v="0"/>
    <s v="DGA_x000a_NC - Subproceso Innovación y Tecnología_x000a_Dirección de Gestión de Innovación y Tecnología_x000a_Subdirección de Soluciones y Desarrollo_x000a__x000a_REFORMULADO_x000a_30092017_x000a_ACTUALIZADO_x000a_30112021"/>
  </r>
  <r>
    <x v="4"/>
    <x v="1"/>
    <m/>
    <m/>
    <m/>
    <m/>
    <m/>
    <s v="Realizar la codificación"/>
    <s v="Formato Información de Versión 30001  - FT-SI-2180 "/>
    <n v="1"/>
    <d v="2018-12-31T00:00:00"/>
    <d v="2019-12-31T00:00:00"/>
    <n v="52.142857142857146"/>
    <n v="1"/>
    <n v="1"/>
    <x v="0"/>
    <s v="DGA_x000a_NC - Subproceso Innovación y Tecnología_x000a_Dirección de Gestión de Innovación y Tecnología_x000a_Subdirección de Soluciones y Desarrollo_x000a__x000a_REFORMULADO_x000a_30092017_x000a_30092018_x000a_30092019_x000a_ACTUALIZADO_x000a_30112021"/>
  </r>
  <r>
    <x v="4"/>
    <x v="1"/>
    <m/>
    <m/>
    <m/>
    <m/>
    <m/>
    <s v="Realizar las pruebas funcionales"/>
    <s v="Formato Aceptación de Pruebas Funcionales y Salida a Producción - FT-SI-1851"/>
    <n v="1"/>
    <d v="2020-01-01T00:00:00"/>
    <d v="2020-03-30T00:00:00"/>
    <n v="12.714285714285714"/>
    <n v="1"/>
    <n v="1"/>
    <x v="0"/>
    <s v="DGA_x000a_NC – Subproceso Operación Aduanera,_x000a_Dirección de Gestión de Aduanas _x000a_Subdirección de Operación Aduanera_x000a__x000a_REFORMULADO_x000a_30092017_x000a_30092018_x000a_30092019_x000a_30112021"/>
  </r>
  <r>
    <x v="4"/>
    <x v="1"/>
    <m/>
    <m/>
    <m/>
    <m/>
    <m/>
    <s v="Realizar la implantación y puesta en producción "/>
    <s v="Formato Aceptación de Pruebas Funcionales y Salida a Producción FT-SI-1851_x000a__x000a_Acta de comité de cambios"/>
    <n v="2"/>
    <d v="2020-04-01T00:00:00"/>
    <d v="2020-06-30T00:00:00"/>
    <n v="12.857142857142858"/>
    <n v="2"/>
    <n v="1"/>
    <x v="0"/>
    <s v="DGA_x000a_NC – Subproceso Operación Aduanera_x000a_Dirección de Gestión de Aduanas_x000a_Subdirección de Operación Aduanera_x000a__x000a_REFORMULADO_x000a_30092017_x000a_30092018_x000a_30092019_x000a_ACTUALIZADO_x000a_30112021"/>
  </r>
  <r>
    <x v="4"/>
    <x v="1"/>
    <s v="13 Aud Funcion Pagadora y Recaudadora Vig  2015"/>
    <s v="12 01 003"/>
    <s v="Hallazgo No. 13  Control de operaciones aduaneras_x000a_&quot; (...) Pese a estar documentados los procedimientos, para el control de operaciones aduaneras de alto impacto fiscal como: Autorización y Finalización de Tránsitos Aduaneros; el Registro Control de Abandono Legal a favor de la Nación y el Pago Consolidado de las Declaraciones de los UAP que se realicen en cada seccional, las pruebas de auditoria evidencian que los registros informáticos del MUISCA, SYGA o SIFARO, no cuentan con medios de registro y consulta de cada una de estas operaciones aduaneras, que permitan a la DIAN realizar controles periódicos consolidados, como se evidenció en la Dirección Seccional Bucaramanga, sobre las operaciones aduaneras de esta índole que se realizan en su Jurisdicción; así como tampoco están debidamente formalizados y estandarizados cuadros o matrices de control para hacer el monitoreo de estas operaciones, acorde con lo  que indican los respectivos procedimientos (...)&quot;.  _x000a_"/>
    <s v="Lo anterior, se ocasiona por deficiencias en la gestión para la creación, modificación, ajuste, mantenimiento, operación, permisos de acceso e implantación de los sistemas de información corporativos en cada uno de estos procesos aduaneros y la correspondiente supervisión de la DIAN, para velar por la efectiva aplicación de los procedimientos y estándares institucionales vigentes, lo que conlleva a riesgo de operaciones de alto impacto fiscal sin la observancia de las disposiciones aduaneras. "/>
    <s v="1. Ejecutar el cronograma de definición funcional de los sistema de información para la operación aduanera que se deban ajustar o desarrollar en el marco del Decreto 390 de 2016, específicamente para el Transito Aduanero- Operaciones de Transporte."/>
    <s v="1. Presentar, de acuerdo al cronograma, los requerimientos funcionales a la Subdirección de Tecnología de Información y Telecomunicaciones siguiendo el procedimiento PR-SI-0002 Centro de Despacho SIE."/>
    <s v="Solicitudes de Requerimientos funcionales"/>
    <n v="1"/>
    <d v="2016-07-01T00:00:00"/>
    <d v="2017-06-30T00:00:00"/>
    <n v="52"/>
    <n v="1"/>
    <n v="1"/>
    <x v="0"/>
    <s v="DGA_x000a_C – Subproceso Operación Aduanera_x000a_Dirección de Gestión de Aduanas_x000a_Subdirección de Operación Aduanera_x000a__x000a_REFORMULADO_x000a_30092016_x000a_ACTUALIZADO_x000a_30112021"/>
  </r>
  <r>
    <x v="4"/>
    <x v="1"/>
    <m/>
    <m/>
    <m/>
    <m/>
    <s v="2. Implementar dentro del Núcleo Básico - Fase I del Servicio Informático Electrónico de TRANSITO Y OPERACIONES DE TRANSPORTE , las  funcionalidades que mitiguen los siguientes riegos:_x000a__x000a_- Operaciones realizadas manualmente_x000a_- Interacción con sistemas antiguos_x000a_- Ausencia de registros y consultas que permitan realizar controles"/>
    <s v="Elaborar el Plan de Trabajo con las actividades definidas  para  la puesta en producción del Sistema de Información de  Transito Aduanero- Operaciones de Transporte  requerido por la Subdirección de Gestión de Comercio Exterior, en el Marco metodologí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Un (1) Plan de Trabajo aprobado."/>
    <n v="1"/>
    <d v="2016-07-07T00:00:00"/>
    <d v="2016-12-31T00:00:00"/>
    <n v="25.285714285714285"/>
    <n v="1"/>
    <n v="1"/>
    <x v="0"/>
    <s v="DGA_x000a_NC – Subproceso Operación Aduanera_x000a_Dirección de Gestión de Aduanas_x000a_Subdirección de Operación Aduanera_x000a__x000a_REFORMULADO_x000a_30092016_x000a_ACTUALIZADO_x000a_30112021"/>
  </r>
  <r>
    <x v="4"/>
    <x v="1"/>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4-10T00:00:00"/>
    <d v="2018-03-31T00:00:00"/>
    <n v="50.714285714285715"/>
    <n v="3"/>
    <n v="1"/>
    <x v="0"/>
    <s v="DGA_x000a_NC - Subproceso Innovación y Tecnología_x000a_Dirección de Gestión de Innovación y Tecnología_x000a_Subdirección de Soluciones y Desarrollo_x000a__x000a_REFORMULADO_x000a_30092017_x000a_ACTUALIZADO_x000a_30112021"/>
  </r>
  <r>
    <x v="4"/>
    <x v="1"/>
    <m/>
    <m/>
    <m/>
    <m/>
    <m/>
    <s v="Realizar la codificación"/>
    <s v="Formato Información de Versión 30001  - FT-SI-2180 "/>
    <n v="1"/>
    <d v="2018-12-31T00:00:00"/>
    <d v="2019-12-31T00:00:00"/>
    <n v="52.142857142857146"/>
    <n v="1"/>
    <n v="1"/>
    <x v="0"/>
    <s v="DGA_x000a_NC - Subproceso Innovación y Tecnología_x000a_Dirección de Gestión de Innovación y Tecnología_x000a_Subdirección de Soluciones y Desarrollo_x000a__x000a_REFORMULADO_x000a_30092017_x000a_30092018_x000a_30092019_x000a_ACTUALIZADO_x000a_30112021_x000a_"/>
  </r>
  <r>
    <x v="4"/>
    <x v="1"/>
    <m/>
    <m/>
    <m/>
    <m/>
    <m/>
    <s v="Realizar las pruebas funcionales"/>
    <s v="Formato Aceptación de Pruebas Funcionales y Salida a Producción - FT-SI-1851"/>
    <n v="1"/>
    <d v="2020-01-01T00:00:00"/>
    <d v="2020-03-30T00:00:00"/>
    <n v="12.714285714285714"/>
    <n v="1"/>
    <n v="1"/>
    <x v="0"/>
    <s v="DGA_x000a_NC – Subproceso Operación Aduanera_x000a_Dirección de Gestión de Aduanas_x000a_Subdirección de Operación Aduanera_x000a__x000a_REFORMULADO_x000a_30092017_x000a_30092018_x000a_30092019_x000a_ACTUALIZADO_x000a_30112021"/>
  </r>
  <r>
    <x v="4"/>
    <x v="1"/>
    <m/>
    <m/>
    <m/>
    <m/>
    <m/>
    <s v="Realizar la implantación y puesta en producción "/>
    <s v="Formato Aceptación de Pruebas Funcionales y Salida a Producción FT-SI-1851_x000a__x000a_Acta de comité de cambios"/>
    <n v="2"/>
    <d v="2020-04-01T00:00:00"/>
    <d v="2020-06-30T00:00:00"/>
    <n v="12.857142857142858"/>
    <n v="2"/>
    <n v="1"/>
    <x v="0"/>
    <s v="DGA_x000a_NC – Subproceso Operación Aduanera_x000a_Dirección de Gestión de Aduanas_x000a_Subdirección de Operación Aduanera_x000a__x000a_REFORMULADO_x000a_30092017_x000a_30092018_x000a_30092019_x000a_ACTUALIZADO_x000a_30112021"/>
  </r>
  <r>
    <x v="4"/>
    <x v="1"/>
    <m/>
    <m/>
    <m/>
    <m/>
    <s v="Definir Estrategia de Digitalización del Proyecto de Desaduanamiento._x000a_"/>
    <s v="Estrategia de Digitalización"/>
    <s v="Documento de Estrategia"/>
    <n v="1"/>
    <d v="2020-01-01T00:00:00"/>
    <d v="2020-06-30T00:00:00"/>
    <n v="25.857142857142858"/>
    <n v="1"/>
    <n v="1"/>
    <x v="0"/>
    <s v="DGA_x000a_NC – Subproceso Operación Aduanera_x000a_Dirección de Gestión de Aduanas_x000a_Subdirección de Operación Aduanera_x000a__x000a_REFORMULADO_x000a_30092019_x000a_ACTUALIZADO_x000a_30112021"/>
  </r>
  <r>
    <x v="4"/>
    <x v="1"/>
    <m/>
    <m/>
    <m/>
    <m/>
    <s v="Priorizar y detallar requermimientos Funcionales tecnologicos necesario para la solucion tecnologica  del Proyecto de Desaduanamiento._x000a_"/>
    <s v="Requerimientos Funcionales"/>
    <s v="Documento de requerimientos funcionales"/>
    <n v="1"/>
    <d v="2020-07-01T00:00:00"/>
    <d v="2020-12-31T00:00:00"/>
    <n v="26.142857142857142"/>
    <n v="1"/>
    <n v="1"/>
    <x v="0"/>
    <s v="DGA_x000a_NC – Subproceso Operación Aduanera_x000a_Dirección de Gestión de Aduanas_x000a_Subdirección de Operación Aduanera_x000a__x000a_REFORMULADO_x000a_30092019_x000a_ACTUALIZADO_x000a_30112021"/>
  </r>
  <r>
    <x v="4"/>
    <x v="1"/>
    <m/>
    <m/>
    <m/>
    <m/>
    <s v="Desarrollar o adquirir la solucion tecnologica del Proyecto de Desaduanamiento._x000a_"/>
    <s v="1. Informe de avance del proceso de contratación."/>
    <s v="Informe de avance del proceso"/>
    <n v="1"/>
    <d v="2021-08-01T00:00:00"/>
    <d v="2022-07-31T00:00:00"/>
    <n v="52"/>
    <n v="0.92"/>
    <n v="0.92"/>
    <x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r>
  <r>
    <x v="4"/>
    <x v="1"/>
    <m/>
    <m/>
    <m/>
    <m/>
    <m/>
    <s v="2. Plan de trabajo del desarrollo de la solución tecnológica."/>
    <s v="Plan de trabajo"/>
    <n v="1"/>
    <d v="2022-08-01T00:00:00"/>
    <d v="2022-12-31T00:00:00"/>
    <n v="21.714285714285715"/>
    <n v="0"/>
    <n v="0"/>
    <x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r>
  <r>
    <x v="4"/>
    <x v="1"/>
    <m/>
    <m/>
    <m/>
    <m/>
    <s v="Implantar la solucion tecnologica del Proyecto de Desaduanamiento._x000a_"/>
    <s v="1. Iniciar el desarrollo de la solución Tecnológica"/>
    <s v="Seguimiento trimestral a la implementación de la solución Tecnológica"/>
    <n v="3"/>
    <d v="2023-01-01T00:00:00"/>
    <d v="2023-12-31T00:00:00"/>
    <n v="52"/>
    <n v="0"/>
    <n v="0"/>
    <x v="1"/>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r>
  <r>
    <x v="4"/>
    <x v="1"/>
    <m/>
    <m/>
    <m/>
    <m/>
    <m/>
    <s v="2. Puesta en producción de la solución tecnológica"/>
    <s v="Puesta en producción"/>
    <n v="1"/>
    <d v="2024-07-01T00:00:00"/>
    <d v="2024-12-31T00:00:00"/>
    <n v="26.142857142857142"/>
    <n v="0"/>
    <n v="0"/>
    <x v="1"/>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r>
  <r>
    <x v="4"/>
    <x v="1"/>
    <s v="5 Aud  Laboratorio de Aduanas con corte 30/06/2016"/>
    <s v="12 01 001"/>
    <s v="Hallazgo No.5 Análisis de muestras de Laboratorio_x000a_(…) para proteger a los consumidores de ingresos de mercancías peligrosas, proteger el medio ambiente, ayudar a combatir el terrorismo y la detección de importaciones ilegales._x000a_Adicionalmente, refleja deficiencia en los sistemas informáticos para la realización de estadísticas necesarias, para las mediciones totales de muestras analizadas y los ingresos generados, como resultados de dicha operación._x000a_"/>
    <s v="No existe norma interna vinculante para que todos los actores participen en este proceso y poder determinar los resultados de la gestión del laboratorio "/>
    <s v="Capacitar a las Direcciones Seccionales para la toma de muestras"/>
    <s v="Capacitar a través del Plan Institucional PIC 2017 a las principales Direcciones Seccionales de aduanas en la toma de muestras"/>
    <s v="Correo electronico informado a las seccionales el temario y fechas de realización de las tres respectivas capacitaciones. Listas de asistencia de las  capacitaciones dictadas a los funcionarios de la División de Operación Aduanera de las Diecciones Seccional a las cuales se les impartio la capacitación."/>
    <n v="3"/>
    <d v="2017-01-01T00:00:00"/>
    <d v="2017-12-31T00:00:00"/>
    <n v="52"/>
    <n v="3"/>
    <n v="1"/>
    <x v="0"/>
    <s v="DGA_x000a_NC – Subproceso Operación Aduanera_x000a_Dirección de Gestión de Aduanas_x000a_Subdirección de Operación Aduanera_x000a_Subdirección Técnica Aduanera                         _x000a_Subdirección del Laboratorio Aduanero_x000a__x000a_REFORMULADO_x000a_30092017_x000a_ACTUALIZADO_x000a_30112021"/>
  </r>
  <r>
    <x v="4"/>
    <x v="1"/>
    <m/>
    <m/>
    <m/>
    <m/>
    <s v="Asignar la meta mensual de toma de muestras para las Direcciones Seccionales"/>
    <s v="Las Direcciones Seccionales acorde con su tamaño tendrán una meta en cantidad de muestras a tomar al mes."/>
    <s v="Seguimiento trimestral en el plan operativo de las Direcciones Seccionales de muestras tomadas vs muestras asignadas. (marzo, junio, septiembre y diciembre de 2017)"/>
    <n v="4"/>
    <d v="2017-01-01T00:00:00"/>
    <d v="2017-12-31T00:00:00"/>
    <n v="52"/>
    <n v="4"/>
    <n v="1"/>
    <x v="0"/>
    <s v="DGA_x000a_NC – Subproceso Operación Aduanera_x000a_Dirección de Gestión de Aduanas_x000a_Subdirección Técnica Aduanera_x000a__x000a_ACTUALIZADO_x000a_30112021"/>
  </r>
  <r>
    <x v="4"/>
    <x v="1"/>
    <m/>
    <m/>
    <m/>
    <m/>
    <s v="Implementar dentro del Núcleo Básico - Fase I,  el Sistema de Información  Laboratorio"/>
    <s v="Realizar el levantamiento de requerimientos funcionales."/>
    <s v="Formato Especificación Funcional Detallada FT-SI-2007 _x000a__x000a_Formato Casos de Uso FT-SI-2009"/>
    <n v="2"/>
    <d v="2016-10-05T00:00:00"/>
    <d v="2017-07-14T00:00:00"/>
    <n v="40.285714285714285"/>
    <n v="2"/>
    <n v="1"/>
    <x v="0"/>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Técnica Aduanera_x000a__x000a_REFORMULADO_x000a_30/09/2017_x000a_ACTUALIZADO_x000a_30112021"/>
  </r>
  <r>
    <x v="4"/>
    <x v="1"/>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7-17T00:00:00"/>
    <d v="2018-04-30T00:00:00"/>
    <n v="41"/>
    <n v="3"/>
    <n v="1"/>
    <x v="0"/>
    <s v="DGA_x000a_NC- Subproceso Innovación y Tecnología_x000a_Dirección de Gestión de Innovación y Tecnología_x000a_Subdirección de Innovación y Proyectos_x000a_Subdirección de Soluciones y Desarrollo_x000a__x000a_REFORMULADO_x000a_30092017_x000a_ACTUALIZADO_x000a_30112021"/>
  </r>
  <r>
    <x v="4"/>
    <x v="1"/>
    <m/>
    <m/>
    <m/>
    <m/>
    <m/>
    <s v="Elaboración de formatos de acuerdo con los requerimientos efectuados (5 requerimientos) Laboratorio Fase 2.1. "/>
    <s v="Documento: FT-SI-2180-SIE Laboratorio.pdf (INFORMACIÓN DE VERSIÓN – 30001 _x000a_Fecha liberación pruebas: Dos Entregables:_x000a_ 1.         01-05-2021_x000a_ 2.         30-06-2021 _x000a__x000a_Documento: FT-SI-5851- Certificación de Pruebas._x000a_Fecha liberación a producción:  Dos Entregables: _x000a_1.        01-06-2021 2.        01-08-2021 "/>
    <n v="2"/>
    <d v="2021-01-01T00:00:00"/>
    <d v="2021-08-01T00:00:00"/>
    <n v="30.285714285714285"/>
    <n v="2"/>
    <n v="1"/>
    <x v="0"/>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r>
  <r>
    <x v="4"/>
    <x v="1"/>
    <m/>
    <m/>
    <m/>
    <m/>
    <m/>
    <s v="Realizar ajustes para mejorar la operación,(9 requerimientos). Laboratorio Fase 2.2"/>
    <s v="Documento: FT-SI-2180-SIE Laboratorio.pdf (INFORMACIÓN DE VERSIÓN – 30001 _x000a_Documento: FT-SI-5851- Certificación de Pruebas._x000a_Liberación a producción"/>
    <n v="2"/>
    <d v="2021-11-15T00:00:00"/>
    <d v="2022-11-16T00:00:00"/>
    <n v="52.285714285714285"/>
    <n v="1.6"/>
    <n v="0.8"/>
    <x v="1"/>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r>
  <r>
    <x v="4"/>
    <x v="1"/>
    <m/>
    <m/>
    <m/>
    <m/>
    <m/>
    <s v="Efectuar mejoras en la usabilidad y nuevas funcionalidades, (17 requerimientos)​. Laboratorio Fase 2.3"/>
    <s v="Documento: FT-SI-2180-SIE Laboratorio.pdf (INFORMACIÓN DE VERSIÓN – 30001 _x000a_Documento:FT-SI-5851- Certificación de Pruebas._x000a_Liberación a producción"/>
    <n v="2"/>
    <d v="2022-11-17T00:00:00"/>
    <d v="2023-01-11T00:00:00"/>
    <n v="7.8571428571428568"/>
    <n v="0"/>
    <n v="0"/>
    <x v="1"/>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r>
  <r>
    <x v="4"/>
    <x v="1"/>
    <m/>
    <m/>
    <m/>
    <m/>
    <m/>
    <s v="Efectuar mejoras en la usabilidad y nuevas funcionalidades, (24 requerimientos)​. Laboratorio Fase 2.4"/>
    <s v="Documento: FT-SI-2180-SIE Laboratorio.pdf (INFORMACIÓN DE VERSIÓN – 30001 _x000a_Documento:FT-SI-5851- Certificación de Pruebas._x000a_Liberación a producción"/>
    <n v="2"/>
    <d v="2023-01-01T00:00:00"/>
    <d v="2023-12-31T00:00:00"/>
    <n v="52"/>
    <n v="0"/>
    <n v="0"/>
    <x v="1"/>
    <s v="DGA_x000a_NC - Subproceso Innovación y Tecnología_x000a_Dirección de Gestión de Innovación y Tecnología_x000a_Subdirección de Soluciones y Desarrollo_x000a__x000a_NC – Subproceso Operación Aduanera_x000a_Dirección de Gestión de Aduanas_x000a_Subdirección del Laboratorio Aduanero_x000a__x000a_REFORMULADO_x000a_09122022"/>
  </r>
  <r>
    <x v="4"/>
    <x v="1"/>
    <s v="2  Aud Operación Aduanera -Importaciones Dirección de Aduanas y Direcciones Seccionales de Aduanas de Bogotá, Cali, Buenaventura, Bucaramanga, Cartagena, Barranquilla y Santa Marta Vigencia 2018 y primer semestre de 2019"/>
    <s v="19 02 003"/>
    <s v="Hallazgo 2.  Información Declaraciones de Importación Seccional Bogotá – Nivel Central y Seccional Bucaramanga.  _x000a__x000a_Efectuada la verificación y cruce de datos del listado en Excel (universo de declaraciones descargadas del portal Web) y el listado extraído de la bitácora, se encontró que existen 633 registros de declaraciones de la bitácora, que no aparecen en el universo de declaraciones._x000a__x000a_En la Seccional Bogotá, un total de (676) registros del universo de las declaraciones no se encuentran en el listado extraído de la bitácora._x000a__x000a_(…) se encuentran diferencias entre los números de autoadhesivos, en el código de administración y, se encuentra que el campo Tipo de Declaración está diligenciado en blanco o vacío. _x000a__x000a_(…) analizadas las Declaraciones de Importación, se observa que se presentan 1.175.287 formularios repetidos._x000a__x000a_(…) comparando el archivo de Excel con la relación del aplicativo LUCIA, se evidencia que un total de 1.058.714 registros de la relación de Excel no están en el aplicativo LUCIA._x000a__x000a_En la Seccional Bucaramanga, se constató que existen (81) registros de declaraciones de importación en la base de datos Trámites Manuales que no se encuentran en la base de datos suministrada por Nivel Central._x000a_"/>
    <s v="Deficiencias en el control del registro de la información de las declaraciones de importación."/>
    <s v="1. Impartir instrucción a las direcciones seccionales."/>
    <s v="Expedir lineamientos a las Direcciones Seccionales de Aduanas frente al control de las operaciones relacionados con los trámites manuales. "/>
    <s v="Documento de lineamientos."/>
    <n v="1"/>
    <d v="2020-02-01T00:00:00"/>
    <d v="2020-03-30T00:00:00"/>
    <n v="8.2857142857142865"/>
    <n v="1"/>
    <n v="1"/>
    <x v="0"/>
    <s v="DGA_x000a_NC – Subproceso Operación Aduanera_x000a_Dirección de Gestión de Aduanas_x000a_Subdirección de Operación Aduanera_x000a__x000a_ACTUALIZADO_x000a_30112021"/>
  </r>
  <r>
    <x v="4"/>
    <x v="1"/>
    <m/>
    <m/>
    <m/>
    <m/>
    <s v="2. Definir Estrategia de Digitalización del Proyecto._x000a_"/>
    <s v="Estrategia de Digitalización"/>
    <s v="Documento de Estrategia"/>
    <n v="1"/>
    <d v="2020-02-01T00:00:00"/>
    <d v="2020-06-30T00:00:00"/>
    <n v="21.428571428571427"/>
    <n v="1"/>
    <n v="1"/>
    <x v="0"/>
    <s v="DGA_x000a_NC – Subproceso Operación Aduanera_x000a_Dirección de Gestión de Aduanas_x000a_Subdirección de Operación Aduanera_x000a__x000a_ACTUALIZADO_x000a_30112021"/>
  </r>
  <r>
    <x v="4"/>
    <x v="1"/>
    <m/>
    <m/>
    <m/>
    <m/>
    <s v="3. Desarrollar o adquirir la solucion tecnologica del Proyecto de Desaduanamiento._x000a_"/>
    <s v="1. Informe de avance del proceso de contratación."/>
    <s v="Informe de avance del proceso"/>
    <n v="1"/>
    <d v="2022-01-01T00:00:00"/>
    <d v="2022-07-31T00:00:00"/>
    <n v="30.142857142857142"/>
    <n v="0.92"/>
    <n v="0.92"/>
    <x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r>
  <r>
    <x v="4"/>
    <x v="1"/>
    <m/>
    <m/>
    <m/>
    <m/>
    <m/>
    <s v="2. Plan de trabajo del desarrollo de la solución tecnológica."/>
    <s v="Plan de trabajo"/>
    <n v="1"/>
    <d v="2022-08-01T00:00:00"/>
    <d v="2022-12-31T00:00:00"/>
    <n v="21.714285714285715"/>
    <n v="0"/>
    <n v="0"/>
    <x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r>
  <r>
    <x v="4"/>
    <x v="1"/>
    <m/>
    <m/>
    <m/>
    <m/>
    <s v="4. Implantar la solucion tecnologica del Proyecto_x000a_"/>
    <s v="1. Iniciar el desarrollo de la solución Tecnológica"/>
    <s v="Seguimiento trimestral a la implementación de la solución Tecnológica"/>
    <n v="3"/>
    <d v="2023-01-01T00:00:00"/>
    <d v="2023-12-31T00:00:00"/>
    <n v="52"/>
    <n v="1"/>
    <n v="0.33333333333333331"/>
    <x v="1"/>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_x000a_20052022"/>
  </r>
  <r>
    <x v="4"/>
    <x v="1"/>
    <m/>
    <m/>
    <m/>
    <m/>
    <m/>
    <s v="2. Puesta en producción de la solución tecnológica"/>
    <s v="Puesta en producción"/>
    <n v="1"/>
    <d v="2024-07-01T00:00:00"/>
    <d v="2024-12-31T00:00:00"/>
    <n v="26.142857142857142"/>
    <n v="1"/>
    <n v="1"/>
    <x v="0"/>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20052022"/>
  </r>
  <r>
    <x v="4"/>
    <x v="1"/>
    <s v="14 Aud Funcion Pagadora y Recaudadora Vig  2015"/>
    <s v="12 01 003"/>
    <s v="Hallazgo No. 14  Registro y Control Posterior Actas de Inspección con suspensión o rechazo de Levante_x000a_&quot; (...) Se evidenció que las actas de inspección números 989162, 989561,989453, 989505, 989394, 989234, 989312, 989508, 989324, 989382, 989451, 989431, 989153, 989133 y 989442 del año 2015, fueron realizadas para la modificación de la modalidad de importación temporal a largo plazo a importación ordinaria y finalizaron con suspensión o rechazo de levante, por parte de los funcionarios de Operación Aduanera de la Seccional Bucaramanga; de las cuales, no se encuentran registros en sistema MUISCA, SYGA u otro Sistema Informático electrónico que haga sus veces, ni se configuró otro mecanismo de control debidamente formalizado por la DIAN, que permita verificar en tiempo real la trazabilidad de la operación y la situación jurídica final de los bienes; situación evidenciada  en la Dirección Seccional Bucaramanga (...)&quot;.  _x000a_"/>
    <s v="Esta condición se presenta, debido a deficiencias en la gestión para la creación, modificación, ajuste, mantenimiento, operación, permisos de acceso e implantación de los sistemas de información corporativos en cada uno de estos procesos aduaneros y la correspondiente supervisión, para velar por la efectiva aplicación de los  procedimientos y estándares institucionales vigentes en cada seccional; lo que conlleva a riesgo de pérdida de efectividad y eficacia de los mecanismos de control de fiscalización aduanera"/>
    <s v="1. Elaborar y expedir el memorando donde se informa a las direcciones seccionales sobre el  ajuste al procedimiento PR-OA-0188  y la divulgación del  mismo al interior de las Direcciones Seccionales"/>
    <s v="Expedir memorando donde se informa a las direcciones seccionales sobre el  ajuste al procedimiento PR-OA-0188  y la divulgación del mismo al interior de las Direcciones Seccionales"/>
    <s v="Memorando Expedido"/>
    <n v="1"/>
    <d v="2016-05-01T00:00:00"/>
    <d v="2016-07-31T00:00:00"/>
    <n v="13"/>
    <n v="1"/>
    <n v="1"/>
    <x v="0"/>
    <s v="DGA_x000a_NC – Subproceso Operación Aduanera_x000a_Dirección de Gestión de Aduanas_x000a_Subdirección de Operación Aduanera_x000a__x000a_ACTUALIZADO_x000a_30112021"/>
  </r>
  <r>
    <x v="4"/>
    <x v="1"/>
    <m/>
    <m/>
    <m/>
    <m/>
    <s v="Definir Estrategia de Digitalización del Proyecto de Desaduanamiento._x000a_"/>
    <s v="Estrategia de Digitalización"/>
    <s v="Documento de Estrategia"/>
    <n v="1"/>
    <d v="2020-01-01T00:00:00"/>
    <d v="2020-06-30T00:00:00"/>
    <n v="25.857142857142858"/>
    <n v="1"/>
    <n v="1"/>
    <x v="0"/>
    <s v="DGA_x000a_NC – Subproceso Operación Aduanera_x000a_Dirección de Gestión de Aduanas_x000a_Subdirección de Operación Aduanera_x000a__x000a_REFORMULADO_x000a_30092019_x000a_ACTUALIZADO_x000a_30112021"/>
  </r>
  <r>
    <x v="4"/>
    <x v="1"/>
    <m/>
    <m/>
    <m/>
    <m/>
    <s v="Priorizar y detallar requermimientos Funcionales tecnologicos necesario para la solucion tecnologica  del Proyecto de Desaduanamiento._x000a_"/>
    <s v="Requerimientos Funcionales"/>
    <s v="Documento de requerimientos funcionales"/>
    <n v="1"/>
    <d v="2020-07-01T00:00:00"/>
    <d v="2020-12-31T00:00:00"/>
    <n v="26.142857142857142"/>
    <n v="1"/>
    <n v="1"/>
    <x v="0"/>
    <s v="DGA_x000a_NC – Subproceso Operación Aduanera_x000a_Dirección de Gestión de Aduanas_x000a_Subdirección de Operación Aduanera_x000a__x000a_REFORMULADO_x000a_30092019_x000a_ACTUALIZADO_x000a_30112021"/>
  </r>
  <r>
    <x v="4"/>
    <x v="1"/>
    <m/>
    <m/>
    <m/>
    <m/>
    <s v="Desarrollar o adquirir la solucion tecnologica del Proyecto de Desaduanamiento._x000a_"/>
    <s v="1. Informe de avance del proceso de contratación."/>
    <s v="Informe de avance del proceso"/>
    <n v="1"/>
    <d v="2021-08-01T00:00:00"/>
    <d v="2022-07-31T00:00:00"/>
    <n v="52"/>
    <n v="0.92"/>
    <n v="0.92"/>
    <x v="1"/>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r>
  <r>
    <x v="4"/>
    <x v="1"/>
    <m/>
    <m/>
    <m/>
    <m/>
    <m/>
    <s v="2. Plan de trabajo del desarrollo de la solución tecnológica."/>
    <s v="Plan de trabajo"/>
    <n v="1"/>
    <d v="2022-08-01T00:00:00"/>
    <d v="2022-12-31T00:00:00"/>
    <n v="21.714285714285715"/>
    <n v="0"/>
    <n v="0"/>
    <x v="1"/>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r>
  <r>
    <x v="4"/>
    <x v="1"/>
    <m/>
    <m/>
    <m/>
    <m/>
    <s v="Implantar la solucion tecnologica del Proyecto de Desaduanamiento._x000a_"/>
    <s v="1. Iniciar el desarrollo de la solución Tecnológica"/>
    <s v="Seguimiento trimestral a la implementación de la solución Tecnológica"/>
    <n v="3"/>
    <d v="2023-01-01T00:00:00"/>
    <d v="2023-12-31T00:00:00"/>
    <n v="52"/>
    <n v="0"/>
    <n v="0"/>
    <x v="1"/>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r>
  <r>
    <x v="4"/>
    <x v="1"/>
    <m/>
    <m/>
    <m/>
    <m/>
    <m/>
    <s v="2. Puesta en producción de la solución tecnológica"/>
    <s v="Puesta en producción"/>
    <n v="1"/>
    <d v="2024-07-01T00:00:00"/>
    <d v="2024-12-31T00:00:00"/>
    <n v="26.142857142857142"/>
    <n v="0"/>
    <n v="0"/>
    <x v="1"/>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r>
  <r>
    <x v="4"/>
    <x v="1"/>
    <m/>
    <m/>
    <m/>
    <m/>
    <s v="4. Implementar el diligenciamiento del formato FT-OA-2298 Base de datos de suspensiones, y elaborar mensualmente un informe de  los rechazos a los levantes,  con el fin de efectuar control a la situación jurídica de los bienes."/>
    <s v="1. Diligenciar por parte de los funcionarios aforadores el formato FT-OA-2298 e informar acerca de los rechazos a los levantes con el fin de efectuar un seguimiento mensual a la situación jurídica de los bienes."/>
    <s v="Informe "/>
    <n v="5"/>
    <d v="2016-07-30T00:00:00"/>
    <d v="2016-12-31T00:00:00"/>
    <n v="22"/>
    <n v="5"/>
    <n v="1"/>
    <x v="0"/>
    <s v="DGA_x000a_DS – Subproceso Operación Aduanera_x000a_Dirección Seccional de Impuestos y Aduanas de Bucaramanga_x000a__x000a_ACTUALIZADO_x000a_30112021"/>
  </r>
  <r>
    <x v="4"/>
    <x v="1"/>
    <s v="15 Aud Funcion Pagadora y Recaudadora Vig  2015"/>
    <s v="12 01 100"/>
    <s v="Hallazgo No. 15  Control de pagos de la modalidad de importación temporal_x000a_&quot; (...) Pese a lo documentado en el procedimiento PR-OA-0201, se evidencian importadores con moras sustanciales en el pago de obligaciones, por concepto de tributos aduaneros de las declaraciones de importación temporal 042015M00000218 (cuotas 1, 2 y 4 canceladas con extemporaneidad de hasta tres años) y 062007100327162 del 06/12/2015 (Importación temporal a corto plazo, aprehendida en la vigencia 2015 con resolución de decomiso), sin que se hubiesen iniciado los procesos administrativos correspondientes, para garantizar el pago oportuno de las obligaciones aduaneras y las sanciones correspondientes (...)&quot;. _x000a_"/>
    <s v="Lo anterior, se presenta por la carencia de módulos de consulta y validación en el sistema informático de la DIAN y de mecanismos de supervisión adecuados para el control en tiempo real de los pagos realizados, con ocasión de las importaciones en la modalidad de importación temporal; generando riesgo de menores ingresos favor del Tesoro Nacional, por concepto de tributos y/o sanciones aduaneras a que haya lugar."/>
    <s v="Definir Estrategia de Digitalización del Proyecto de Gestor de Pagos._x000a_"/>
    <s v="Estrategia de Digitalización"/>
    <s v="Documento de Estrategia"/>
    <n v="1"/>
    <d v="2020-01-01T00:00:00"/>
    <d v="2020-06-30T00:00:00"/>
    <n v="25.857142857142858"/>
    <n v="1"/>
    <n v="1"/>
    <x v="0"/>
    <s v="DGA_x000a_NC – Subproceso Operación Aduanera_x000a_Dirección de Gestión de Aduanas_x000a_Subdirección de Operación Aduanera_x000a__x000a_REFORMULADO_x000a_30092019_x000a_ACTUALIZADO_x000a_30112021"/>
  </r>
  <r>
    <x v="4"/>
    <x v="1"/>
    <m/>
    <m/>
    <m/>
    <m/>
    <s v="Priorizar y detallar requermimientos Funcionales tecnologicos necesario para la solucion tecnologica  del Proyecto de Gestor de Pagos._x000a_"/>
    <s v="Requerimientos Funcionales"/>
    <s v="Documento de requerimientos funcionales"/>
    <n v="1"/>
    <d v="2020-07-01T00:00:00"/>
    <d v="2020-12-31T00:00:00"/>
    <n v="26.142857142857142"/>
    <n v="1"/>
    <n v="1"/>
    <x v="0"/>
    <s v="DGA_x000a_NC – Subproceso Operación Aduanera_x000a_Dirección de Gestión de Aduanas_x000a_Subdirección de Operación Aduanera_x000a__x000a_REFORMULADO_x000a_30092019_x000a_ACTUALIZADO_x000a_30112021"/>
  </r>
  <r>
    <x v="4"/>
    <x v="1"/>
    <m/>
    <m/>
    <m/>
    <m/>
    <s v="Desarrollar o adquirir la solucion tecnologica del Proyecto de Gestor de Pagos._x000a_"/>
    <s v="1. Informe de avance del proceso de contratación."/>
    <s v="Informe de avance del proceso"/>
    <n v="1"/>
    <d v="2021-08-01T00:00:00"/>
    <d v="2022-07-31T00:00:00"/>
    <n v="52"/>
    <n v="0.92"/>
    <n v="0.92"/>
    <x v="1"/>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_x000a__x000a_REFORMULADO_x000a_30092019_x000a_30112021"/>
  </r>
  <r>
    <x v="4"/>
    <x v="1"/>
    <m/>
    <m/>
    <m/>
    <m/>
    <m/>
    <s v="2. Plan de trabajo del desarrollo de la solución tecnológica."/>
    <s v="Plan de trabajo"/>
    <n v="1"/>
    <d v="2022-08-01T00:00:00"/>
    <d v="2022-12-31T00:00:00"/>
    <n v="21.714285714285715"/>
    <n v="0"/>
    <n v="0"/>
    <x v="1"/>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_x000a__x000a_REFORMULADO_x000a_30092019_x000a_30112021"/>
  </r>
  <r>
    <x v="4"/>
    <x v="1"/>
    <m/>
    <m/>
    <m/>
    <m/>
    <s v="Implantar la solucion tecnologica del Proyecto de Gestor de Pagos._x000a_"/>
    <s v="1. Iniciar el desarrollo de la solución Tecnológica"/>
    <s v="Seguimiento trimestral a la implementación de la solución Tecnológica"/>
    <n v="3"/>
    <d v="2023-01-01T00:00:00"/>
    <d v="2023-12-31T00:00:00"/>
    <n v="52"/>
    <n v="0"/>
    <n v="0"/>
    <x v="1"/>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_x000a__x000a_REFORMULADO_x000a_30092019_x000a_30112021"/>
  </r>
  <r>
    <x v="4"/>
    <x v="1"/>
    <m/>
    <m/>
    <m/>
    <m/>
    <m/>
    <s v="2. Puesta en producción de la solución tecnológica"/>
    <s v="Puesta en producción"/>
    <n v="1"/>
    <d v="2024-07-01T00:00:00"/>
    <d v="2024-12-31T00:00:00"/>
    <n v="26.142857142857142"/>
    <n v="0"/>
    <n v="0"/>
    <x v="1"/>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_x000a__x000a_REFORMULADO_x000a_30092019_x000a_30112021"/>
  </r>
  <r>
    <x v="4"/>
    <x v="1"/>
    <m/>
    <m/>
    <m/>
    <m/>
    <s v="Definir Estrategia de Digitalización del Proyecto de Obligación Aduanera._x000a_"/>
    <s v="Estrategia de Digitalización"/>
    <s v="Documento de Estrategia"/>
    <n v="1"/>
    <d v="2020-01-01T00:00:00"/>
    <d v="2020-06-30T00:00:00"/>
    <n v="25.857142857142858"/>
    <n v="1"/>
    <n v="1"/>
    <x v="0"/>
    <s v="DGA_x000a_NC – Subproceso Operación Aduanera_x000a_Dirección de Gestión de Aduanas_x000a_Subdirección de Operación Aduanera_x000a__x000a_REFORMULADO_x000a_30092019_x000a_ACTUALIZADO_x000a_30112021"/>
  </r>
  <r>
    <x v="4"/>
    <x v="1"/>
    <m/>
    <m/>
    <m/>
    <m/>
    <s v="Priorizar y detallar requermimientos Funcionales tecnologicos necesario para la solucion tecnologica  del Proyecto de Obligación Aduanera._x000a_"/>
    <s v="Requerimientos Funcionales"/>
    <s v="Documento de requerimientos funcionales"/>
    <n v="1"/>
    <d v="2020-07-01T00:00:00"/>
    <d v="2020-12-31T00:00:00"/>
    <n v="26.142857142857142"/>
    <n v="1"/>
    <n v="1"/>
    <x v="0"/>
    <s v="DGA_x000a_NC – Subproceso Operación Aduanera_x000a_Dirección de Gestión de Aduanas_x000a_Subdirección de Operación Aduanera_x000a__x000a_REFORMULADO_x000a_30092019_x000a_ACTUALIZADO_x000a_30112021"/>
  </r>
  <r>
    <x v="4"/>
    <x v="1"/>
    <m/>
    <m/>
    <m/>
    <m/>
    <s v="Desarrollar o adquirir la solucion tecnologica del Proyecto de Obligación Aduanera._x000a_"/>
    <s v="1. Informe de avance del proceso de contratación."/>
    <s v="Informe de avance del proceso"/>
    <n v="1"/>
    <d v="2021-08-01T00:00:00"/>
    <d v="2022-07-31T00:00:00"/>
    <n v="52"/>
    <n v="0.92"/>
    <n v="0.92"/>
    <x v="1"/>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_x000a_REFORMULADO_x000a_30092019_x000a_ACTUALIZADO_x000a_30112021_x000a_20052022"/>
  </r>
  <r>
    <x v="4"/>
    <x v="1"/>
    <m/>
    <m/>
    <m/>
    <m/>
    <m/>
    <s v="2. Plan de trabajo del desarrollo de la solución tecnológica."/>
    <s v="Plan de trabajo"/>
    <n v="1"/>
    <d v="2022-08-01T00:00:00"/>
    <d v="2022-12-31T00:00:00"/>
    <n v="21.714285714285715"/>
    <n v="0"/>
    <n v="0"/>
    <x v="1"/>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_x000a_REFORMULADO_x000a_30092019_x000a_ACTUALIZADO_x000a_30112021_x000a_20052022"/>
  </r>
  <r>
    <x v="4"/>
    <x v="1"/>
    <m/>
    <m/>
    <m/>
    <m/>
    <s v="Implantar de la solucion tecnologica del Proyecto de Obligación Aduanera._x000a_"/>
    <s v="1. Iniciar el desarrollo de la solución Tecnológica"/>
    <s v="Seguimiento trimestral a la implementación de la solución Tecnológica"/>
    <n v="3"/>
    <d v="2023-01-01T00:00:00"/>
    <d v="2023-12-31T00:00:00"/>
    <n v="52"/>
    <n v="0"/>
    <n v="0"/>
    <x v="1"/>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_x000a_REFORMULADO_x000a_30092019_x000a_ACTUALIZADO_x000a_30112021_x000a_20052022"/>
  </r>
  <r>
    <x v="4"/>
    <x v="1"/>
    <m/>
    <m/>
    <m/>
    <m/>
    <m/>
    <s v="2. Puesta en producción de la solución tecnológica"/>
    <s v="Puesta en producción"/>
    <n v="1"/>
    <d v="2024-07-01T00:00:00"/>
    <d v="2024-12-31T00:00:00"/>
    <n v="26.142857142857142"/>
    <n v="0"/>
    <n v="0"/>
    <x v="1"/>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_x000a_REFORMULADO_x000a_30092019_x000a_ACTUALIZADO_x000a_30112021_x000a_20052022"/>
  </r>
  <r>
    <x v="4"/>
    <x v="1"/>
    <m/>
    <m/>
    <m/>
    <m/>
    <s v="3. Realizar actualización del procedimiento PR-OA-0201 &quot;CONTROL DE PAGOS DE LA  MODALIDAD DE LARGO PLAZO&quot;"/>
    <s v="1. Actualizar el  procedimiento PR-OA-0201 &quot;CONTROL DE PAGOS DE LA MODALIDAD DE LARGO PLAZO&quot;."/>
    <s v="Procedimiento actualizado"/>
    <n v="1"/>
    <d v="2016-08-01T00:00:00"/>
    <d v="2017-03-31T00:00:00"/>
    <n v="34.571428571428569"/>
    <n v="1"/>
    <n v="1"/>
    <x v="0"/>
    <s v="DGA_x000a_NC – Subproceso Operación Aduanera_x000a_Dirección de Gestión de Aduanas_x000a_Subdirección de Operación Aduanera_x000a__x000a_REFORMULADO_x000a_ACTUALIZADO_x000a_30112021"/>
  </r>
  <r>
    <x v="4"/>
    <x v="1"/>
    <m/>
    <m/>
    <m/>
    <m/>
    <s v="4. Efectuar seguimiento al cumplimiento de las cuotas a cancelarse en las importaciones temporales, respecto de las pólizas que son aprobadas por parte de la Dirección Seccional y elaborar informe mensual."/>
    <s v="1. Control a los inventarios de garantías con el fin de que se dé cumplimiento al pago oportuno de las obligaciones garantizadas  y elaborar informe de seguimiento."/>
    <s v="Informe"/>
    <n v="5"/>
    <d v="2016-07-30T00:00:00"/>
    <d v="2016-12-31T00:00:00"/>
    <n v="22"/>
    <n v="5"/>
    <n v="1"/>
    <x v="0"/>
    <s v="DGA_x000a_DS – Subproceso Operación Aduanera_x000a_Dirección Seccional de Impuestos y Aduanas de Bucaramanga._x000a__x000a_ACTUALIZADO_x000a_30112021"/>
  </r>
  <r>
    <x v="0"/>
    <x v="2"/>
    <s v="AUDITORIA A LA GESTIÓN DE NOMINA _x000a_AGN 2016009_x000a__x000a_H 18_x000a__x000a_Periodo_x000a_0101/2015 al 31/08/2016_x000a_"/>
    <s v="AGN 2016009"/>
    <s v="Hallazgo 18_x000a__x000a_Desactualización de documentos y procedimientos de Gestión Humana_x000a_En el desarrollo de la auditoría se evidenció que documentos que deben ser adoptados y actualizados periódicamente dentro del Sistema de Gestión de Calidad, Control Interno y Gestión Ambiental (SGCCIGA) no han sido publicados o se encuentran desactualizados así:_x000a_• El catálogo normativo del proceso Gestión Humana contenido en el archivo identificado como CATÁLOGO NORMATIVO GESTION HUMANA.xls socializado en carpeta ftp: //publico/DG_Recursos_Economicos/SG_Personal/Despacho/00099_SGCCI/1. Catalogo normativo/ registra fecha de publicación del 09/24/2007, siendo evidente su desactualización._x000a_Lo anterior contraviene lo dispuesto en el Memorando 476 del 3 de diciembre de 2012 y en el Manual de Calidad de la Entidad, en cuanto a marco regulatorio._x000a_• Se registran como activos en el Listado Maestro de Documentos los Formatos 1146-62 Gestión de nómina y 1146-487 Gestión de Situaciones Administrativas, publicados en 2012 y que ya fueron regulados en procedimientos posteriores.    • El procedimiento de Gestión de Incapacidades, contemplado dentro de la caracterización del proceso de Gestión Humana, que se constituye en proveedor de insumos de los procedimientos Gestión persuasiva para el cobro de incapacidades ante la administradora de riesgos laborales – ARL y Gestión persuasiva para el cobro de prestaciones económicas ante las entidades promotoras de salud – EPS aún no ha sido adoptado y publicado dentro del Listado maestro de documentos del SGCCIGA.     • Los términos establecidos en cuanto a oportunidad para la radicación de la solicitud de comisiones en las condiciones generales del procedimiento PR-GH-0076: Gestión de Comisiones al interior del país, versión 1 del 9 de junio de 2014, publicado dentro del listado maestro de documentos y vigente de acuerdo con ello, difieren de los establecidos en el Memorando 00219 también vigente desde el 28 de julio de 2016._x000a_• La actividad 32 del procedimiento PR-GH-0076- Gestión de Comisiones al Interior del País, señala que el competente para autorizar y ordenar el gasto de comisiones de servicio a los empleados públicos de las Direcciones Seccionales fuera de su jurisdicción es la Dirección de Gestión de Recursos y Administración Económica en contravía con lo establecido en la Resolución 00053 del 11 de julio de 2016 que dispone que tal autorización corresponde a la Subdirección de Gestión de Personal.     • El procedimiento PR-GH-0073, Gestión de licencias no remuneradas, cita dentro de sus documentos asociados el procedimiento PR-FN-XXX Reintegros a Tesorería, el cual a 30 de agosto de 2016 no se registraba en el Listado Maestro de Documentos. Los procedimientos Gestión persuasiva para el cobro de incapacidades ante la administradora de riesgos laborales – ARL y Gestión persuasiva para el cobro de prestaciones económicas ante las entidades promotoras de salud – EPS también citan Reintegros dentro de los documentos asociados identificándolo como PR-FN-0322, pero éste tampoco ha sido publicado._x000a_• Los formatos FT-GH-1905 de Solicitud de licencia ordinaria no remunerada o para adelantar estudios y FT-GH-1897 de Liquidación para pago de pensión de licencias de servidores públicos, carecen de instructivo, contraviniendo lo previsto en el numeral 1.6 del artículo 2 de la Resolución 159 de 2012._x000a_• El procedimiento PR-GH-0073, contempla en su actividad 22 efectuar el registro de la Licencia en el Sistema de Recursos Humanos, el cual ha sido remplazado por KACTUS y desde junio de 2016 puede adelantarse la solicitud de Licencia no remunerada para firma manual, cuyos lineamientos aún no son recogidos en el procedimiento.     • La versión 1 del procedimiento PR-GH-0074 remite al SRH en definiciones y siglas y en las actividades descritas en su flujograma, desconociendo el aplicativo Kactus      • La versión 1 del procedimiento PR-GH-0079, Gestión de permisos laborales, describe actividades que no se ajustan a las previstas en el Memorando 319 del 23 de noviembre de 2015, según el cual los permisos hasta por tres días deben ser tramitados únicamente a través de Mi Portal.     • La versión 1 del procedimiento PR-GH-0088, Gestión del ausentismo laboral, contempla dentro de sus documentos asociados el PR-GH-XXX, Administración del Programa de Bienestar Laboral el cual no ha sido publicado y cita para registro de novedad por posible abandono del cargo el SRH, desconociendo el Kactus.     • El procedimiento PR-GH-0071 “Gestión de Libranzas” no contempla dentro de las actividades a desarrollar, la de consultar el Registro Único Nacional de Entidades Operadores de Libranza- RUNEOL con el fin de verificar si el operador de libranza se encuentra inscrito, de acuerdo con el tercer inciso del artículo 6 de la Ley 1527 de 2012._x000a_Tampoco aclara los factores que deben ser tenidos en cuenta para el cálculo del cupo de endeudamiento de los funcionarios, de tal forma que se pueda verificar que el funcionario recibe por lo menos el 50% de su salario neto, de acuerdo con el numeral 5 del artículo 3 de la Ley 1527 de 2012._x000a_Lo descrito contraviene lo dispuesto en los numerales 4 y 7 del Manual de Calidad de la Entidad, Marco legal y reglamentario, los literales b), d) y g) del numeral 4.2.3 Control de documentos de la Norma Técnica NTCGP 1000:2009 Norma Técnica de Calidad en la Gestión Pública y el Procedimiento PR-IC-0001 –Control de Documentos del Sistema de Gestión de Calidad, Control Interno y Gestión Ambiental."/>
    <s v="Falta de rigurosidad en la elaboración, revisión y/o actualización de los documentos adoptados dentro del SGCCIGA"/>
    <s v="Actualizar, adoptar y publicar el procedimiento &quot;Gestión Humana&quot;  atendiendo cronograma que se establezca con la Coordinación de Organización y Gestión de Calidad"/>
    <m/>
    <s v="Catalogo Normativo Actualizado"/>
    <n v="2"/>
    <d v="2017-03-01T00:00:00"/>
    <d v="2017-04-28T00:00:00"/>
    <n v="8.2857142857142865"/>
    <n v="2"/>
    <n v="1"/>
    <x v="0"/>
    <s v="DGC_x000a_NC - Subproceso  de Desarrollo de Talento Humano_x000a_Dirección de Gestión Corporativa_x000a_Subdirección de Gestión del Empleo Público_x000a_Coordinación de Administración de Planta de Personal _x000a_Subdirección de Desarrollo del Talento Humano_x000a_Coordinación de Bienestar y Riesgos Laborales_x000a__x000a_ACTUALIZADO_x000a_30112021"/>
  </r>
  <r>
    <x v="0"/>
    <x v="2"/>
    <m/>
    <m/>
    <m/>
    <m/>
    <m/>
    <m/>
    <s v="Procedimientos actualizados, aprobados y publicados_x000a_"/>
    <n v="1"/>
    <d v="2017-03-01T00:00:00"/>
    <d v="2017-12-29T00:00:00"/>
    <n v="43.285714285714285"/>
    <n v="1"/>
    <n v="1"/>
    <x v="0"/>
    <s v="DGC_x000a_NC - Subproceso de Desarrollo de  Talento Humano_x000a_Dirección de Gestión Corporativa_x000a_Subdirección de Gestión del Empleo Público_x000a_Coordinación de Administración de Planta de Personal _x000a_Subdirección de Desarrollo del Talento Humano_x000a_Coordinación de Bienestar y Riesgos Laborales_x000a__x000a_ACTUALIZADO_x000a_30112021"/>
  </r>
  <r>
    <x v="0"/>
    <x v="2"/>
    <m/>
    <m/>
    <m/>
    <m/>
    <s v="Adoptar y publicar el procedimiento &quot;Gestión de Incapacidades&quot;  atendiendo cronograma que se establezca con la Coordinación de Organización y Gestión de Calidad"/>
    <m/>
    <s v="Procedimiento, aprobado y publicado"/>
    <n v="1"/>
    <d v="2017-02-01T00:00:00"/>
    <d v="2017-12-29T00:00:00"/>
    <n v="47.285714285714285"/>
    <n v="1"/>
    <n v="1"/>
    <x v="0"/>
    <s v="DGC_x000a_NC - Subproceso de Desarrollo de Talento Humano_x000a_Dirección de Gestión Corporativa_x000a_Subdirección de Gestión del Empleo Público_x000a_Coordinación de Administración de Planta de Personal _x000a_Subdirección de Desarrollo del Talento Humano_x000a_Coordinación de Bienestar y Riesgos Laborales_x000a__x000a_ACTUALIZADO_x000a_30112021"/>
  </r>
  <r>
    <x v="0"/>
    <x v="2"/>
    <m/>
    <m/>
    <m/>
    <m/>
    <s v="Actualizar el procedimiento &quot;PR-GH-0076: Gestión de Comisiones al interior del país&quot; atendiendo cronograma que se establezca con la Coordinación de Organización y Gestión de Calidad"/>
    <m/>
    <s v="Procedimiento, aprobado y publicado"/>
    <n v="1"/>
    <d v="2017-02-01T00:00:00"/>
    <d v="2017-12-29T00:00:00"/>
    <n v="47.285714285714285"/>
    <n v="1"/>
    <n v="1"/>
    <x v="0"/>
    <s v="DGC_x000a_NC - Subproceso de Desarrollo de Talento Humano_x000a_Dirección de Gestión Corporativa_x000a_Subdirección de Gestión del Empleo Público_x000a__x000a_ACTUALIZADO_x000a_30112021"/>
  </r>
  <r>
    <x v="0"/>
    <x v="2"/>
    <m/>
    <m/>
    <m/>
    <m/>
    <s v="Actualizar el procedimiento PR-GH- 0073-&quot;Gestión de Licencias No Remuneradas&quot;  y actualizacion de formatos FT-GH-1905 y FT-GH-1897 - atendiendo cronograma que se establezca con la Coordinación de Organización y Gestión de Calidad_x000a__x000a_Actualizar el procedimiento &quot;PR-GH-0076: Gestión de Comisiones al interior del país&quot; atendiendo cronograma que se establezca con la Coordinación de Organización y Gestión de Calidad"/>
    <m/>
    <s v="Procedimientos actualizados, aprobados y publicados"/>
    <n v="2"/>
    <d v="2017-02-01T00:00:00"/>
    <d v="2017-06-30T00:00:00"/>
    <n v="21.285714285714285"/>
    <n v="2"/>
    <n v="1"/>
    <x v="0"/>
    <s v="DGC_x000a_NC - Subproceso de Desarrollo de Talento Humano_x000a_Dirección de Gestión Corporativa_x000a_Subdirección de Gestión del Empleo Público_x000a_Coordinación de Administración de Planta de Personal _x000a__x000a_ACTUALIZADO_x000a_30112021"/>
  </r>
  <r>
    <x v="0"/>
    <x v="2"/>
    <m/>
    <m/>
    <m/>
    <m/>
    <s v="Actualizar el procedimiento PR-GH- 0074-&quot;Gestión de Embargos al Salario&quot;  atendiendo cronograma que se establezca con la Coordinación de Organización y Gestión de Calidad"/>
    <m/>
    <s v="Procedimiento, aprobado y publicado"/>
    <n v="1"/>
    <d v="2016-12-01T00:00:00"/>
    <d v="2017-06-30T00:00:00"/>
    <n v="30.142857142857142"/>
    <n v="1"/>
    <n v="1"/>
    <x v="0"/>
    <s v="DGC_x000a_NC - Subproceso de Desarrollo de Talento Humano_x000a_Dirección de Gestión Corporativa_x000a_Subdirección de Gestión del Empleo Público_x000a_Coordinación de Administración de Planta de Personal _x000a__x000a_ACTUALIZADO_x000a_30112021"/>
  </r>
  <r>
    <x v="0"/>
    <x v="2"/>
    <m/>
    <m/>
    <m/>
    <m/>
    <s v="Actualizar el procedimiento &quot;PR-TAH-0079, Gestión de Permisos Laborales Versión 2&quot; atendiendo cronograma que se establezca con la Coordinación de Organización y Gestión de Calidad"/>
    <m/>
    <s v="Procedimiento actualizado y publicado"/>
    <n v="1"/>
    <d v="2022-07-01T00:00:00"/>
    <d v="2022-08-30T00:00:00"/>
    <n v="8.5714285714285712"/>
    <n v="0"/>
    <n v="0"/>
    <x v="1"/>
    <s v="DGC_x000a_NC - Subproceso  de Desarrollo de Talento Humano_x000a_Dirección de Gestión Corporativa_x000a_Subdirección de Gestión del Empleo Público_x000a_Coordinación de Selección y Provisión del Empleo _x000a_Coordinación de Administración de Planta de Personal _x000a_Dirección de Gestión Estratégica y de Analítica_x000a_Subdirección de Procesos_x000a_Coordinación de Procesos y Riesgos Operacionales_x000a__x000a_REFORMULADO _x000a_27012022_x000a_20052022_x000a_ACTUALIZADO_x000a_30112021"/>
  </r>
  <r>
    <x v="0"/>
    <x v="2"/>
    <m/>
    <m/>
    <m/>
    <m/>
    <s v="Actualizar el procedimiento &quot;PR-GH-0088, Gestión del ausentismo laboral&quot; atendiendo cronograma que se establezca con la Coordinación de Organización y Gestión de Calidad"/>
    <m/>
    <s v="Procedimiento actualizado y publicado"/>
    <n v="1"/>
    <d v="2016-12-01T00:00:00"/>
    <d v="2017-06-30T00:00:00"/>
    <n v="30.142857142857142"/>
    <n v="1"/>
    <n v="1"/>
    <x v="0"/>
    <s v="DGC_x000a_NC - Subproceso  de Desarrollo de Talento Humano_x000a_Dirección de Gestión Corporativa_x000a_Subdirección de Gestión del Empleo Público_x000a_Coordinación de Administración de Planta de Personal _x000a__x000a_ACTUALIZADO_x000a_30112021"/>
  </r>
  <r>
    <x v="0"/>
    <x v="2"/>
    <m/>
    <m/>
    <m/>
    <m/>
    <s v="_x000a_Actualizar el procedimiento &quot;PR-GH-0071 Gestión de Libranzas&quot; atendiendo cronograma que se establezca con la Coordinación de Organización y Gestión de Calidad_x000a__x000a_"/>
    <m/>
    <s v="Procedimiento actualizado y publicado"/>
    <n v="1"/>
    <d v="2016-12-01T00:00:00"/>
    <d v="2017-06-30T00:00:00"/>
    <n v="30.142857142857142"/>
    <n v="1"/>
    <n v="1"/>
    <x v="0"/>
    <s v="DGC_x000a_NC - Subproceso de Desarrollo de Talento Humano_x000a_Dirección de Gestión Corporativa_x000a_Subdirección de Gestión del Empleo Público_x000a_Coordinación de Administración de Planta de Personal _x000a__x000a_ACTUALIZADO_x000a_30112021"/>
  </r>
  <r>
    <x v="0"/>
    <x v="2"/>
    <s v="Auditoría a la Gestión en la Administración de Mercancías ADA y BRDP - AAB 2019003_x000a__x000a_Periodo 01/01/2018 al 15/03/2019_x000a__x000a_H8"/>
    <s v="AAB 2019003"/>
    <s v="Deficiencias para la disposición de bienes recibidos en dación de pago - BRDP_x000a__x000a_Analizada la normatividad vigente para la disposición de BRDP y la información de inventarios de las direcciones seccionales se estableció que:_x000a__x000a_• La entidad recibió bienes en dación de pago por valor inicial de $14.999.060.438 entre los años 2000 y 2018, en el año 2014 realizó avalúo a los mismos quedando estos bienes valorados en $4.844.420.946, aunque la entidad ha efectuado acciones tendientes a la disposición, éstas no han sido efectivas y la mayoría de estos bienes se encuentran en mal estado._x000a_   _x000a_• No existe un procedimiento que garantice la administración oportuna, eficiente y efectiva para la disposición de los BRDP._x000a__x000a_• No se evidencia un control frente al tema observado, por parte de la Subdirección de Gestión Comercial, ya que la Dirección Seccional de Aduanas de Medellín, retiró de los inventarios en el mes de diciembre del año 2018, una máquina hiladora, por valor de $5.600.000, que se encontraba en común y proindiviso con el Instituto del Seguro Social, cuya participación de la DIAN era del 56.95%, este bien fue vendido en el año 2017, sin que la entidad diera el visto bueno para su venta y se recibiera algún ingreso."/>
    <s v="•Debido a la ausencia de un procedimiento que garantice la administración y control de los BRDP _x000a__x000a_•Insuficiente gestión para la disposición de los mismos."/>
    <s v="Disponer y entregar los bienes muebles adjudicados a la Nación- U.A.E. DIAN  por  valor de  $ 1.893.969,819, en custodia de las Direcciones Seccionales de  Impuestos y Aduanas de Manizales, Aduanas de Cúcuta,  Aduanas de Cali, Impuestos y Aduanas de Pasto y Aduanas de Bogotá, que a marzo 31 de 2019 están pendientes por disponer y entregar, continuando con la aplicación de la nueva normatividad establecida para los bienes adjudicados a la Nación - UAE DIAN. "/>
    <s v="Realizar las actas de entrega de los bienes dispuestos de acuerdo a la modalidad de disposición aplicada."/>
    <s v="Valor de los bienes dispuestos en el período / Valor total de los bienes.  "/>
    <n v="1"/>
    <d v="2022-07-01T00:00:00"/>
    <d v="2023-06-30T00:00:00"/>
    <n v="52"/>
    <n v="0.44"/>
    <n v="0.44"/>
    <x v="1"/>
    <s v="DGC_x000a_NC - Subproceso Operación Logística _x000a_Dirección de Gestión Corporativa_x000a_Subdirección Logística_x000a_Coordinación de optimización de Operación Logística_x000a_Coordinación de Gestión Social y Comercialización                                   _x000a_Coordinación de  Chatarrización y Destrucciones_x000a__x000a_DS - Subproceso Operación Logística _x000a_Direcciones Seccionales de Impuestos y Aduanas de:_x000a_Manizales,Aduanas de Cúcuta, Aduanas de Cali, Pasto_x000a_Aduanas de Bogotá _x000a__x000a_REFORMULADO _x000a_18032021_x000a_20052022_x000a_ACTUALIZADO_x000a_30112021"/>
  </r>
  <r>
    <x v="0"/>
    <x v="2"/>
    <s v="Auditoría a la Disposición de mercancías aprehendidas, decomisadas o abandonadas a favor de la Nación - ADA.  ADM2022-002_x000a__x000a_Periodo: 1/01/2021 - 28/02/2022_x000a__x000a_H1_x000a__x000a__x000a_"/>
    <s v="H1"/>
    <s v="1. Inoportunidad en la disposición de las mercancías Aprehendidas, Decomisadas o Abandonadas – ADA a favor de la Nación._x000a__x000a_Sobre un universo de 1.431 Documentos de Ingreso de Mercancías (DIM) con 9.080 ítems se tomó una muestra de 190 DIM con 695 ítems, correspondientes a las existencias de las Direcciones Seccionales de Aduanas de Cartagena y de Impuestos y Aduanas de Buenaventura, los cuales fueron extraídos del inventario de las existencias, reportado por la Subdirección Logística con corte a 28 de febrero de 2022, evidenciando lo siguiente: _x000a__x000a_1.1. Demoras en la disposición de mercancías ADA.  (Ver anexo 1)_x000a__x000a_a. Dirección Seccional de Aduanas de Cartagena_x000a__x000a_De una muestra de 68 DIM con 166 ítems, se validaron las existencias de mercancías ADA y Documentos de Egreso de Mercancías (DEM) con fecha de corte al 30 de abril de 2022, evidenciando que se dispusieron 29 DIM con 85 ítems, los cuales presentaron demoras en la disposición de mercancías almacenadas en los Depósitos y en el recinto de almacén de la Unión Temporal Alianza Logística Avanzada – UT ALA (Tabla No. 5 Infome Auditoría ADM 2022 -002)._x000a__x000a_b. Dirección Seccional de Impuestos y Aduanas de Buenaventura_x000a__x000a_De una muestra de 113 DIM con 513 ítems, se validaron las existencias de mercancías ADA y DEM con fecha de corte al 30 de abril de 2022, evidenciando que fueron dispuestos 30 DIM con 64 ítems, los cuales presentaron demoras para la disposición de mercancías almacenadas en los Depósitos y en el recinto de almacén de la UT ALA (Tabla No. 6  Infome Auditoría ADM 2022 -002)._x000a__x000a_1.2. Mercancías ADA que continúan sin disponer (Ver anexo 2)_x000a__x000a_a. Dirección Seccional de Aduanas de Cartagena _x000a__x000a_De la muestra de 68 DIM con 166 ítems, seleccionada del reporte de existencias de mercancías ADA, se identificaron 39 DIM con 81 ítems que a acorte 30 de abril de 2022 continuaban sin disponer, registrando un tiempo de permanencia entre 64 y 3.426 días (Tabla No. 7 Informe Auditoría ADM 2022 - 002)._x000a__x000a_b. Dirección Seccional de Impuestos y Aduanas de Buenaventura_x000a__x000a_De la muestra de 113 DIM con 513 ítems, seleccionada del reporte de existencias de mercancías ADA, se observó que 83 DIM con 449 ítems a corte del 30 de abril de 2022, estaban sin disponer y registrando un tiempo de permanencia entre 70 a 1.985 días (Tabla No. 8 Informe Auditoría ADM 2022 - 002)."/>
    <s v="Deficiencias en la aplicación de los controles existentes para la oportunidad en la disposición de mercancías ADA a favor de la Nación._x000a__x000a_Debilidades en el monitoreo y seguimiento para la disminución de existencias de mercancías ADA, tanto en el Nivel Central - Subdirección Logística y en el Nivel Local - GIT de Operación Logística de la División de Gestión Administrativa y Financiera de las Direcciones Seccionales de Aduanas de Cartagena e Impuestos y Aduanas de Buenaventura"/>
    <s v="Disponer de las mercancías por valor de  5.403.405.745,52. Discriminados en 39 DIM, que tiene en inventarios la Dirección Seccional de Aduanas de Cartagena, conforme al Anexo 2 del informe OCI, así:  69481100169 It 1,  39481114371 Tt.1, 39481103797, It 3 y 4, 39481105796 It 1, 39481110133 It 1, 39481112408 It 1, 39481112409 It 1, 39481112411 It 1, 39481112604 It 1, 39481112761 It 1 , 39481114283 It 1, 39481114345 It 2, 39481114350 It 1 y 2, 39481114356 It 1 a 9,  39481114372 It 1 y 2 , 39481114398 It 1, 39481114438 It 1 y 2, 39481102291 It 1, 39481106492 It 1, 39481109290 It 1, 39481109777 It 1, 39481109785 It 1, 39481112551 It 1, 39481112834 It 1, 39481112061 It 1, 15481100170 It 1, 15481100171 It 1, 15481100172 It 1 y 2, 15481100173 It 1 y 2, 15481100174 It 1, 15481100175 It 1, 39481113974 It 1, 39481114180 It 1, 39481114494 It 1, 39481114495 It 1 y 2,  39481114502 It 1  al 20, 39481114505 It 1, 39481114520 It 1, 39481114527 It 1 a 9."/>
    <s v="Egresos de mercancía"/>
    <s v="Egresos de mercancía"/>
    <n v="1"/>
    <d v="2022-09-01T00:00:00"/>
    <d v="2023-08-31T00:00:00"/>
    <n v="52"/>
    <n v="0"/>
    <n v="0"/>
    <x v="1"/>
    <s v="DGC_x000a_NC - Subproceso Operación Logística_x000a_Subdirección Logística_x000a_Coordinación de Gestión Social y Comercialización_x000a_Coordinación de Destrucción y Chatarrización, _x000a__x000a_DS - Subproceso Operación Logística _x000a_Dirección Seccional de Aduanas de Cartagena_x000a_GIT de Operación Logística"/>
  </r>
  <r>
    <x v="0"/>
    <x v="2"/>
    <m/>
    <m/>
    <m/>
    <m/>
    <s v="Disponer de las mercancías por valor de 2.612.727.747,28. Discriminados en 89 DIM que tiene en inventarios la Direccion Seccional de Impuestos y Aduanas de Buenaventura, conforme al Anexo 2 del informe OCI, así:15351100088 It 1, 15351100096 It 1, 15351100102 I-1, 75351100189 I-22, 32351105747 I-1, 32351105752 I-1,2, 32351105830 I-4,8,16, 22, 32351105844 I-1, 32352105705 I-5,6,8,11,12,13,14, 32352105876 I-1, 32351104737 I-1, 32352104740 I7, 16, 32351102888  I-1a 64, 32352102842 I-1 a 96, 32352102974- I-1,2,3 32352103098 I-3,4, 32352103168 I-2,17, 32351103495 I-1, 32351103496 I-1, 32352103186 I-17,20,21,24,26,27,28,29,30,38,40,41, 32352103239 I- 1 32351104160 I-1, 2, 32351104547 I-1, 32351104647 I-1, 32351105669 I-1, 32351105671 I-1, 32351105674 I-1, 32351105676 I-1, 15351100088 I-1, 32351102486 I- 1,2, 3, 32351103900 I-1, 32352105456 I-1,2,3,5, 32351102362 I- 1 a 15, 32351102959 I- 4, 32351103074 I- 41,43,50, 32352102712 I-7,9, 32352102877 I-2,3,4,5, 32352103003 I- 8,9,10, 32352103004 I-4, 32352103050 I-1a 9, 32352103056 I- 5,10, 32352103093 I-1 a 13, 32352103117 I-8,31,33,34, 32352103402 I-1, 32351103449 I-40, 32351103625 I-7, 32352103207 I-15, 32352103354 I-40, 32352103402 I 1, 4, 32352103414 I-14, 32352105072 I-1,2,3, 15351100096 I-1, 32351105389 I-4 a 12, 32351105601 I-68,69,70,71,72,99,100, 102,105, 32351105614 I-57,58,60, 32351105615 I-17, 32351105645 I-85,89,175,220,238,241,252, 259,279, 32351105680 I-13,58, 32351105699 I-22, 32351105720 I-44, 32351105722 I-16,34,49, 32351105730 I-20, 32351105732 I-4,10,11, 14, 32351105734 I- 4,22,23, 32351105735 I-1,9,11, 32351105744 I-28,47, 32351105745 I-20,23, 32351105746 I- 13,44,49,61, 32351105753 I- 15 a 20, 21,38,40,54,61,67,85,101,102, 32351105801 I-1, 32351105833 I, 2,6,26,27,28, 32351105834 I-7,34,35,36, 32351105835 I-83,84,86,87,88,89,91,93,95, 32351105836 I-4,25,39,58,68, 32351105840 I-6,11,49, 32351105841 I-12,14 32351105842 I-10,32, 32351105856 I-6,26, 32352105393  I -1,2, 3, 6,7, 32352105429 I-1,3,4,17, 32352105467 I-2,3,4,34,39,54, 32352105503 I- 3,16,19,21,25,28,30,40,41,43,44, 45,47,48,50,51,52 ,53,54,56,58,60,61,64, 32352105795 I-1, 32352105831 I- 1, 32352105832 I-1, 32351102386 I 1 a 14"/>
    <s v="Egresos de mercancía"/>
    <s v="Egresos de mercancía"/>
    <n v="1"/>
    <d v="2022-09-01T00:00:00"/>
    <d v="2023-08-31T00:00:00"/>
    <n v="52"/>
    <n v="0"/>
    <n v="0"/>
    <x v="1"/>
    <s v="DGC_x000a_NC - Subproceso Operación Logística_x000a_Subdirección Logística_x000a_Coordinación de Gestión Social y Comercialización _x000a_Coordinación de Destrucción y Chatarrización, _x000a__x000a_DS - Subproceso Operación Logística_x000a_Dirección Seccional de Impuestos y Aduanas de Buenaventura_x000a_GIT de Operación Logística"/>
  </r>
  <r>
    <x v="0"/>
    <x v="2"/>
    <m/>
    <m/>
    <m/>
    <m/>
    <s v="Actualizar del procedimiento PR-ADF-312 "/>
    <s v="Publicación del procedimiento PR-ADF-312 "/>
    <s v="Procedimiento"/>
    <n v="1"/>
    <d v="2022-09-01T00:00:00"/>
    <d v="2023-08-31T00:00:00"/>
    <n v="52"/>
    <n v="0"/>
    <n v="0"/>
    <x v="1"/>
    <s v="DGC_x000a_NC - Subproceso Operación Logística_x000a_Subdirección Logistica._x000a_"/>
  </r>
  <r>
    <x v="0"/>
    <x v="2"/>
    <s v="Auditoría a la Disposición de mercancías aprehendidas, decomisadas o abandonadas a favor de la Nación - ADA.  ADM2022-002_x000a__x000a_Periodo: 1/01/2021 - 28/02/2022_x000a__x000a_H2_x000a_"/>
    <s v="H2"/>
    <s v="2. Observaciones a la donación de mercancías ADA a favor de la Nación_x000a_De las resoluciones de donación proferidas por la Subdirección Logística para las DSA Cartagena y DSIA Buenaventura, para el periodo evaluado, se tomó una muestra de 20; correspondientes a 10 por cada Dirección Seccional auditada, encontrando lo siguiente:_x000a__x000a_2.1. Deficiencia en la revisión de la justificación de la necesidad funcional presentada por el donatario – Subdirección Logística. _x000a_En la muestra se verificó la justificación de la necesidad funcional señalada en los oficios de aceptación del ofrecimiento por parte del donatario, las resoluciones y las donaciones se realizaron a entidades del orden Nacional o territorial de carácter público, evidenciando que: _x000a_• No se detalla de manera precisa, amplia y suficiente la necesidad de utilización de las mercancías aceptadas en donación: Resolución 2423 del 14/04/2021 DSIA Buenaventura._x000a_• La necesidad funcional señalada por el donatario no guarda relación con la mercancía en donación: Resolución 6359 del 17/08/2021 DSA Cartagena y Resolución 1293 del 9/02/2022 DSIA Buenaventura._x000a_• La necesidad expuesta se repite para otras aceptaciones de donación, indiferentemente del tipo de mercancía para las Resoluciones 4825 del 1/07/2021 y 1516 del 25/02/2022 DSA Cartagena._x000a__x000a_2.2. Deficiencias en la aplicación de los controles establecidos para autorizar la donación de mercancías – Subdirección Logística._x000a_a. El acto administrativo no genera la obligación para el donatario de cumplir con los requisitos de legalización y registro de la tradición del bien donado, tal es el caso de la embarcación objeto de donación para la cual no se señaló la mencionada obligación frente a su registro y matricula, a la fecha de la visita de auditoria continuaba sin legalizar. Resolución 3531 del 26/05/2021, DSA Cartagena._x000a_b. No se encontró registro de la comunicación a la Directora Seccional del cambio de destinación de la mercancía para la Resolución 3531 del 26/05/2021 DSA Cartagena._x000a_c. Deficiencias en el registro de la información en los formatos previstos para las donaciones, así: _x000a_• Resolución 1108 del 23/02/2021 - DSA Cartagena: En el Acta de entrega de mercancía 0027 del 16/03/2021, se indica que &quot;la mercancía se hace entrega en su totalidad y en buen estado&quot; sin embargo, los DIM 39481111180 del 1/11/2018 y 39481111950 del 8/05/2019, no fueron entregados y no se registra observación alguna al respecto._x000a_• Resolución 10532 del 22/11/2021 - DSIA Buenaventura: El beneficiario se negó a recibir las mercancías del DIM 32351104611 que estaba en mal estado y que era diferente a la descrita en los documentos soporte. De 508 rollos de tela, se encontraron 473 en mal estado; adicionalmente, en el Acta de Inspección Física 1414 del 31/08/2021 no se indica el estado de esta mercancía y no contiene salvedades u observaciones._x000a_d. Ausencia de suscripción de documentos que hacen parte de las donaciones:_x000a_• Las Actas de Comprobación y/o Entrega de Bienes y Mercancías FT-ADF-2304:  En la DSIA Buenaventura y en  DSA Cartagena están suscritas por los funcionarios DIAN comisionados, sin embargo, falta la firma de la Directora Seccional o su delegado y del jefe de División Administrativa y Financiera o su delegado, en la totalidad de los 20 casos de la muestra. _x000a_• Acta de Comprobación y/o Entrega de Bienes y Mercancías FT-ADF-2304 sin las firmas del representante de UT ALA y de la Directora Seccional de Cartagena:  Resoluciones 3531 del 26/05/2021, 7132 del 13/09/2021, 7754 del 27/09/2021 y 9225 del 28/10/2021._x000a_e.  En las carpetas físicas no se encontró el formato FT- ADF-2623 “Verificación de ofrecimientos y aceptaciones”, para la muestra seleccionada en las dos direcciones seccionales._x000a__x000a_2.3. Inoportunidad en la elaboración del formato de verificación de requisitos de las donaciones – Subdirección Logística._x000a_Revisada una muestra de 9 resoluciones de disposición de la modalidad de donación en la carpeta virtual de la Subdirección Logística, se evidenció que el formato FT-ADF-2623 “Verificación de ofrecimientos y aceptaciones” se está diligenciando en promedio 175 días después de gestionada la donación, perdiendo su objetivo como herramienta de control; se infiere además que su elaboración se efectuó en el ejercicio del desarrollo de la auditoría y es procedente señalar que no se dio aplicación a las herramientas institucionales  para motivar previamente la decisión de los actos administrativos que se relacionan en la  (Tabla No. 9 del Informe Auditoría ADM 2022 002)._x000a__x000a_2.4. Inoportunidad en el retiro de las mercancías objeto de donación_x000a_Verificada la fecha del acta de entrega de la mercancía dispuesta en la modalidad de donación frente a la fecha máxima del término para el retiro (10 días), en una muestra de 20 resoluciones de donación, se encontraron extemporaneidades, sin que se haya autorizado ampliación del plazo, en las siguientes resoluciones: _x000a_• DSA Cartagena: 3531 del 26/05/2021 (2 días) y 3825 del 01/07/2021 (3 días). _x000a__x000a_2.5. Deficiencia en la gestión documental de la conformación del evento de disposición de mercancías en donación, evidenciado en DSA Cartagena y DSIA Buenaventura_x000a_DSA Cartagena_x000a_a. No completitud de los documentos que soportan el evento de donación, dado que no reposan los documentos que complementan la aceptación de la donación:_x000a_• Oficios de ofrecimientos de la mercancía susceptible de donación, debidamente firmados y numerados: Resoluciones 1108 del 23/02/2021 y 3531 del 26/05/2021._x000a_• Correos de aceptación de ofrecimiento: Resoluciones 1108 del 23/02/2021 y 8148 del 7/10/2021.  _x000a_• Correo electrónico u oficio de comunicación para la programación de la diligencia de entrega de la mercancía o de los bienes donados, informando las personas delegadas por la entidad beneficiaria y autorizadas por la Dirección Seccional. Resolución 8148 del 7/10/2021._x000a_• Copia de la certificación de notificación al beneficiario, ni la de comunicación a la UT: Resoluciones 1108 del 23/02/2021, 3531 del 26/05/2021, 6359 del 17/08/2021 y 8148 del 7/10/2021._x000a_• No existen soportes de la delegación por parte del Representante Legal del donatario, para entrega y retiro de la mercancía en las siguientes Resoluciones: 1108 del 23/02/2021, 3531 del 26/05/2021, 7754 del 27/09/2021 y 8148 del 7/10/2021._x000a_• Los soportes no guardan la trazabilidad de la disposición de las mercancías: Resolución 6359 del 17/08/2021 (por ejemplo, a folio 24 reposa solicitud de disposición del 4/03/2020 formato FT- CO-2305, pero no se encuentra el acta de inspección, auto comisorio y oficio que acompañara dicha solicitud, a folio 25 reposa otra solicitud de disposición de mercancías FT-ADF-2305 Nro. 37 remitiendo la misma mercancía para donación del 15/06/2021.  Se pierde la trazabilidad por cuanto no reposan antecedentes de devolución de los soportes a la Dirección Seccional, o evidencia del por qué no se dispuso de dicha mercancía respondiendo a la primera solicitud del 2020)._x000a_• No se relaciona la Resolución 039 de mayo de 2021, la cual facultó a la entonces Subdirección Comercial hoy Subdirección Logística, para ofrecer directamente la mercancía objeto de donación parágrafo del artículo 202 que modificó el artículo 659 de la Resolución 46 de 2019 Literal i: Resolución 6359 del 17/08/2021._x000a_• En la DS no reposan los soportes para la entrega de la mercancía: Resolución 7132 del 13/09/2021._x000a__x000a_DSIA Buenaventura _x000a__x000a_a. No completitud de los documentos que soportan el evento de donación, dado que faltan los siguientes documentos:_x000a_• Actas de inspección del evento: Resolución 10532 del 22/11/2021._x000a_• Oficios de ofrecimientos, tanto el primero como el segundo cuando aplica: 1108 del 23/02/2021, 1110 del 23/02/2021, 5505 del 27/07/2021, 10532 del 22/11/2021, 11151 del 9/12/2021 y 9006 del 25/10/2021._x000a_• Correos de aceptación de ofrecimientos: Resolución 1110 del 23/02/2021, Resolución 11151 del 9/12/2021 y 9006 del 25/10/2021.  _x000a_• Oficio y/o correos de solicitud de plazo adicional: Resolución 1110 del 23/02/2021 y 9006 del 25/10/2021._x000a_• Formato FT-ADF-2623 “Verificación de ofrecimientos y aceptaciones”: Resolución 1110 del 23/02/2021, Resoluciones 2423 del 14/04/2021 y 5059 del 9/07/2021._x000a_• Formato FT ADF 2304 “Acta de comprobación y/o entrega de Bienes y Mercancías”: Resolución 1108 del 23/02/2021._x000a_• Resoluciones revocatorias y/o modificatorias de la Resolución inicial, cuando aplica: La Resolución 2423 del 14/04/2021 fue revocada con Resolución 4534 del 23/06/2021 y a su vez, esta última fue corregida con Resolución 5800 del 2/08/2021 que tampoco está en la carpeta del evento._x000a_• Cuenta de cobro cuando hay faltante de mercancía: Resoluciones 2423 del 14/04/2021 y 10532 del 22/11/2021._x000a_• Copias soporte de la notificación. Resolución 1110 del 23/02/2021._x000a__x000a_b. La hoja de Control Documental sin nombre y firma del funcionario que entrega y que recibe la carpeta o está parcialmente diligenciada: Resoluciones 2423 del 14/04/2021 y 5059 del 9/07/2021._x000a__x000a_c. Carátula no se encuentra diligenciada en el formato FT-ADF-2338 en 6 casos de DSIA Buenaventura: Resoluciones 1110 del 23/02/2021, 2423 del 14/04/2021, 5059 del 09/07/2021, 5147 del 13/07/2021, 5505 del 27/07/2021 y 1177 del 14/02/2022."/>
    <s v="Deficiencias en la aplicación de los controles para la verificación de requisitos en los eventos de donación _x000a__x000a_Deficiencias en el cumplimiento de los términos en la entrega de las mercancías donadas,_x000a__x000a_Deficiencias en la conformación de la carpeta de disposición, en la organización y conservación de los documentos por cada evento_x000a__x000a_Debilidades en el monitoreo y seguimiento de las donaciones, con el fin de dar cumplimiento al procedimiento general de donación establecido en la entidad y permitir la trazabilidad de la información de la disposición de mercancías ADA en donación."/>
    <s v="Expedir un memorando que contenga los criterios a tener en cuenta para la aceptación de los ofrecimientos de la mercancía."/>
    <s v="Memorando"/>
    <s v="Memorando"/>
    <n v="1"/>
    <d v="2022-09-01T00:00:00"/>
    <d v="2023-08-31T00:00:00"/>
    <n v="52"/>
    <n v="0"/>
    <n v="0"/>
    <x v="1"/>
    <s v="DGC_x000a_NC - Subproceso Operación Logística_x000a_Subdirección Logistica_x000a_Coordinación de Gestión Social y Comercialización_x000a_"/>
  </r>
  <r>
    <x v="0"/>
    <x v="2"/>
    <m/>
    <m/>
    <m/>
    <m/>
    <s v="Incluir en la plantilla de los actos administrativos de donación, en la parte resolutiva, un artículo que indique que se deben cumplir con la obligaciones de registro, conforme a la ley, respecto de las mercancías que así lo exijan."/>
    <s v="Incluir un artículo en plantilla de actos administrativos"/>
    <s v="Artículo"/>
    <n v="1"/>
    <d v="2022-09-01T00:00:00"/>
    <d v="2022-12-31T00:00:00"/>
    <n v="17.285714285714285"/>
    <n v="0"/>
    <n v="0"/>
    <x v="1"/>
    <s v="DGC_x000a_NC - Subproceso Operación Logística_x000a_Subdirección Logistica_x000a_Coordinación de Gestión Social y Comercialización_x000a_"/>
  </r>
  <r>
    <x v="0"/>
    <x v="2"/>
    <m/>
    <m/>
    <m/>
    <m/>
    <s v="Retroalimentar sobre el lineamiento respecto del IN-ADF-0214 Donación de mercancías ADA y bienes adjudicados a la Nación donde se manifiesta que se deben consignar de manera precisa la información relativa a las mercancías, así como las salvedades y observaciones a que haya lugar."/>
    <s v="Retroalimentación Instructivo IN-ADF-0214"/>
    <s v="Retroalimentación Instructivo"/>
    <n v="1"/>
    <d v="2022-09-01T00:00:00"/>
    <d v="2022-12-31T00:00:00"/>
    <n v="17.285714285714285"/>
    <n v="0"/>
    <n v="0"/>
    <x v="1"/>
    <s v="DGC_x000a_NC - Subproceso Operación Logística_x000a_Subdirección Logistica._x000a_"/>
  </r>
  <r>
    <x v="0"/>
    <x v="2"/>
    <m/>
    <m/>
    <m/>
    <m/>
    <s v="Implementar lista de chequeo de los eventos de disposición por la modalidad de Donación. "/>
    <s v="Lista de chequeo"/>
    <s v="Lista de chequeo"/>
    <n v="1"/>
    <d v="2022-09-01T00:00:00"/>
    <d v="2023-05-31T00:00:00"/>
    <n v="38.857142857142854"/>
    <n v="0"/>
    <n v="0"/>
    <x v="1"/>
    <s v="DGC_x000a_NC - Subproceso Operación Logística_x000a_Subdirección Logística_x000a_Coordinación de Gestión Social y Comercialización _x000a_Coordinación de Destrucción y Chatarrización_x000a__x000a_DS - Subproceso Operación Logística_x000a_Dirección Seccional de Impuestos y Aduanas de Buenaventura _x000a_Dirección Seccional de Aduanas de Cartagena_x000a_GIT de Operación Logística_x000a_"/>
  </r>
  <r>
    <x v="0"/>
    <x v="2"/>
    <s v="Auditoría a la Disposición de mercancías aprehendidas, decomisadas o abandonadas a favor de la Nación - ADA.  ADM2022-002_x000a__x000a_Periodo: 1/01/2021 - 28/02/2022_x000a__x000a_H3"/>
    <s v="H3"/>
    <s v="3. Observaciones frente a la disposición de mercancías ADA a favor de la Nación, mediante la modalidad de asignación._x000a__x000a_Revisadas las resoluciones de asignación proferidas en el periodo auditado para la Dirección Seccional de Impuestos y Aduanas de Buenaventura, se evidenciaron las siguientes situaciones: _x000a__x000a_3.1   Falta de completitud de la información_x000a__x000a_•  Resolución 3142 del 11 de mayo del 2021. En la carpeta virtual y física no reposa la solicitud de asignación, la hoja de control unidad documental FT-ADF- 2558 se encuentra sin nombre ni firma del funcionario que diligenció, el acta de comprobación de entrega de mercancías FT-ADF-2304, no se encuentra firmada por el funcionario responsable como jefe de la División Administrativa y Financiera, no se incluyeron los correos electrónicos de la solicitud de envió al buzón disposicion_mercancias@dian.gov.co,  no contiene los correos electrónicos remitidos con los cuales se solicitó el concepto de viabilidad, ni el de la respuesta de la entonces Subdirección de Recursos Físicos y los egresos de la mercancía asignada se encuentran sin la firma del funcionario delegado por la DIAN para la entrega de la misma.   _x000a__x000a_Así mismo, se observan demoras en la entrega y recibo de las mercancías asignadas, la entrega se realizó el 22 de junio de 2021, 27 días hábiles después de expedido el acto administrativo. De otra parte, los documentos de egresos se generaron 15 y 16 días después de la entrega de la mercancía (2 DEM de fecha 08/07/2021 y 2 DEM de fecha 09/07/2021). _x000a__x000a_•  Resolución 6502 del 19 de agosto de 2021.  No se evidenció el registro del formato FT-ADF-2398 “Entrega de actos administrativos para su numeración, notificación, comunicación y/o publicación”.  En la carpeta física no reposa la solicitud de asignación, no contiene los correos electrónicos remitidos con los cuales se requirió el concepto de viabilidad, ni la correspondiente respuesta de la entonces Subdirección de Recursos Físicos._x000a__x000a_•  Resolución 585 del 28 de enero de 2021.  No se evidenció el formato FT-ADF-2398 “Entrega de actos administrativos para su numeración, notificación, comunicación y/o publicación” y en la carpeta virtual y física no reposa la solicitud de asignación."/>
    <s v="Deficiencias en la aplicación de controles para la entrega, retiro de las mercancías asignadas_x000a__x000a_Deficiencias en la elaboración de los egresos de mercancías asignadas_x000a__x000a_Deficiencias  en el diligenciamiento de los formatos establecidos_x000a__x000a_Deficiencias  en la conformación de las carpetas en los eventos de asignación."/>
    <s v="Implementar lista de chequeo de los eventos de asignación "/>
    <s v="Lista de chequeo "/>
    <s v="Lista de chequeo "/>
    <n v="1"/>
    <d v="2022-09-01T00:00:00"/>
    <d v="2023-05-31T00:00:00"/>
    <n v="38.857142857142854"/>
    <n v="0"/>
    <n v="0"/>
    <x v="1"/>
    <s v="DGC_x000a_NC - Subproceso Operación Logística_x000a_Subdirección Logística_x000a_Coordinación de Gestión Social y Comercialización _x000a_Coordinación de Destrucción y Chatarrización_x000a__x000a_DS - Subproceso Operación Logística_x000a_Dirección Seccional de Impuestos y Aduanas de Buenaventura _x000a_Dirección Seccional de Aduanas de Cartagena_x000a_GIT de Operación Logística_x000a_"/>
  </r>
  <r>
    <x v="0"/>
    <x v="2"/>
    <s v="Auditoría a la Disposición de mercancías aprehendidas, decomisadas o abandonadas a favor de la Nación - ADA.  ADM2022-002_x000a__x000a_Periodo: 1/01/2021 - 28/02/2022_x000a__x000a_H4"/>
    <s v="H4"/>
    <s v="4. Observación frente a los eventos de destrucción_x000a__x000a_Sobre un universo de 70 y 15 resoluciones de destrucción de las Direcciones Seccionales de Aduanas de Cartagena y de Impuestos y Aduanas de Buenaventura, ejecutadas entre el 1 de enero de 2021 a 28 de febrero de 2022, reportadas por la Subdirección Logística, se seleccionaron una muestra de 14 resoluciones, (10) de la DSA Cartagena y (4) de la DSIA Buenaventura, las cuales permitieron evidenciar: _x000a__x000a_4.1 Falta de integralidad y completitud de la información que contienen las carpetas de los eventos de destrucción convencional._x000a__x000a_De la DSA de Cartagena se validó la información relacionada con las Resoluciones 102, 477, 779, 991, 1100, 1271 y 1784 de 2021, para la DSIA de Buenaventura se validó la información respecto a las Resoluciones 1069 y 105, encontrando lo siguiente: _x000a_•  Se evidenció falta de completitud en el diligenciamiento de los formatos FT- ADF-2304 &quot;Acta de comprobación y/o entrega de Mercancías ADA y Bienes Adjudicados a la Nación&quot;, FT-ADF-2232 &quot;Acta de destrucción y gestión de residuos&quot; y egresos, los cuales carecen de firmas de los funcionarios que participan en los eventos de destrucción, así como, falta de completitud de la información en el diligenciamiento de los formatos, como es el caso de las Resoluciones: 1271, 991 y 105. _x000a_•  En las Resoluciones 102, 991, 1271, 1069 y 105, se observó que, en el informe de destrucción de mercancías y certificación correspondiente, no se indica la disposición final dada a cada uno de los tipos de residuos._x000a_•  Para el evento de disposición de destrucción de la Resolución 105 y 1069, no se observa evidencia del envío del informe final, el concepto técnico y no reposa en la carpeta del evento, el acta de Inspección física para los perecederos relacionados en la resolución._x000a__x000a_4.2 Falta de integralidad y completitud de la información en las destrucciones por autorización abreviada_x000a_En la DSA Cartagena se validó la información relacionada con las Resoluciones 779, 1731 y 1026 de 2021, para la DSIA Buenaventura se validó la información respecto a las Resoluciones 1052 de 2021 y 39 de 2022, encontrando lo siguiente:_x000a_•  Se evidencia demora de 252 días, entre la expedición de la Resolución 779 del 1 de septiembre de 2020 que autorizó el procedimiento abreviado y la fecha de destrucción consignada en el FT-ADF-2232 “Acta de destrucción y gestión de residuos”, del 11 de mayo del 2021, desatendiendo el término para la programación de la diligencia de destrucción._x000a_•  Verificadas las carpetas de los eventos de destrucción inmediata mediante procedimiento abreviado, se observa que para las Resoluciones 1731, 779, 39 y 1026, no se adjunta el comunicado del depósito, que permitiera remitir con 3 días de anticipación el comunicado a la Subdirección Logística, como lo indica el instructivo IN-ADF-0215._x000a_•  Para la Resolución 1052, se estableció una inconsistencia en la fecha de elaboración del “FT-ADF-2304 “Acta de comprobación y/o entrega de bienes y mercancías”, la cual no indica el día de la entrega de la mercancía, al confrontar con la certificación de peso se establece que esta fue expedida el 24/01/2022, generando incertidumbre frente a la fecha que realmente se realizó la destrucción de la misma._x000a_•  Verificada la carpeta electrónica de la Resolución 39, no se evidencia la certificación final de disposición de residuos, que debe entregar el operador que realizó la destrucción._x000a_•  Los informes de destrucciones abreviadas que soportan el procedimiento carecen de información donde especifique el tratamiento, el método utilizado, y la disposición final de los residuos destruidos._x000a_•  No se evidenció registro de la retroalimentación por parte de la Subdirección Logística frente a los informes de disposición final emitidos por las Direcciones Seccionales."/>
    <s v="Deficiencias en la aplicación de los controles existentes para la  disposición de mercancías ADA a favor de la Nación bajo la modalidad de destrucción_x000a__x000a__x000a_Debilidades en el monitoreo y seguimiento para la disminución de existencias de mercancías ADA, tanto en el Nivel Central - Subdirección Logística y en el Nivel Local - GIT de Operación Logística de la División de Gestión Administrativa y Financiera de las Direcciones Seccionales de Aduanas de Cartagena e Impuestos y Aduanas de Buenaventura, para garantizar un óptimo flujo de mercancías ADA."/>
    <s v="Implementar lista de chequeo de los eventos de destrucción."/>
    <s v="Lista de chequeo "/>
    <s v="Lista de chequeo "/>
    <n v="1"/>
    <d v="2022-09-01T00:00:00"/>
    <d v="2023-05-31T00:00:00"/>
    <n v="38.857142857142854"/>
    <n v="0"/>
    <n v="0"/>
    <x v="1"/>
    <s v="DGC_x000a_NC - Subproceso Operación Logística_x000a_Subdirección Logística_x000a_Coordinación de Gestión Social y Comercialización _x000a_Coordinación de Destrucción y Chatarrización_x000a__x000a_DS - Subproceso Operación Logística_x000a_Dirección Seccional de Impuestos y Aduanas de Buenaventura _x000a_Dirección Seccional de Aduanas de Cartagena_x000a_GIT de Operación Logística_x000a_"/>
  </r>
  <r>
    <x v="0"/>
    <x v="2"/>
    <m/>
    <m/>
    <m/>
    <m/>
    <s v="Verificar en todos los eventos de destrucción de mercancía que se adjunte al informe la certificación de disposición final y si están incluidos en el cronograma mensual de destrucción."/>
    <s v="Informe mensual de las destrucciones de la Dirección Seccional de Impuestos y Aduanas de Buenaventura y de Aduanas de Cartagena"/>
    <s v="Informe mensual"/>
    <n v="24"/>
    <d v="2022-09-01T00:00:00"/>
    <d v="2023-08-31T00:00:00"/>
    <n v="52"/>
    <n v="0"/>
    <n v="0"/>
    <x v="1"/>
    <s v="DGC_x000a_NC - Subproceso Operación Logística_x000a_Subdirección Logística_x000a_Coordinación de Gestión Social y Comercialización _x000a_Coordinación de Destrucción y Chatarrización_x000a__x000a_DS - Subproceso Operación Logística_x000a_Dirección Seccional de Impuestos y Aduanas de Buenaventura _x000a_Dirección Seccional de Aduanas de Cartagena_x000a_GIT de Operación Logística_x000a_"/>
  </r>
  <r>
    <x v="0"/>
    <x v="2"/>
    <s v="Auditoría a la Disposición de mercancías aprehendidas, decomisadas o abandonadas a favor de la Nación - ADA.  ADM2022-002_x000a__x000a_Periodo: 1/01/2021 - 28/02/2022_x000a__x000a_H5"/>
    <s v="H5"/>
    <s v="5. Observación frente a la disposición de mercancías ADA por la modalidad de Chatarrización_x000a__x000a_La Subdirección Logística reportó la ejecución de 77 resoluciones por las cuales se autoriza la enajenación directa a través de la compra de los bienes aprehendidos, decomisados y abandonados a favor de la Nación; incluyendo la recolección,  transporte especializado, clasificación, corte, pesaje, desnaturalización, chatarrización, hasta la expedición del respectivo certificado de disposición final de los mismos, resultante de la desnaturalización de determinado peso en kilogramos brutos aproximados de material ferroso para procesar, que hacen parte del lote adjudicado de chatarra a ejecutarse a Nivel Nacional.  _x000a__x000a_Las referidas resoluciones corresponden al periodo 1 de enero del 2021 al 28 de febrero de 2022, dentro de las cuales se determinó un universo de 6 resoluciones de las Direcciones Seccionales de Aduanas de Cartagena y de Impuestos y Aduanas de Buenaventura, sobre las cuales se seleccionó una muestra de 2 resoluciones de Cartagena y 4 resoluciones de Buenaventura, evidenciando lo siguiente:_x000a__x000a_5.1. Dirección Seccional de Aduanas de Cartagena_x000a_a. Falta de completitud de la información_x000a_•  Resolución 22 del 13 de enero de 2022. En la carpeta reposa el formato FT-ADF-5220 “Acta de desnaturalización y/o desintegración”, sin firma del representante de Naranjo Recycling SAS. _x000a_• Para las resoluciones 700 de 2020 y 22 de 2022, no se encontraron los registros del formato FT-ADF-2398 “Entrega de actos administrativos para numeración, notificación, comunicación y/o publicación”._x000a__x000a_5.2.  Dirección Seccional de Impuestos y Aduanas de Buenaventura _x000a_a. Diferencias en el registro de cantidades, pesos y valores  _x000a_•  Resolución 89 del 28 de enero de 2021. Con esta resolución se corrigió la Resolución 947 del 4 de diciembre de 2020, excluyendo el ítem 76 (material no ferroso) con peso de 30,35 Kg del DIM 32352103174, el cual fue dispuesto según Resolución de destrucción 991 del 10 de diciembre de 2020. Además, corrigió los ítems 5 al 10 del DIM 32351103746 por error en los valores._x000a__x000a_Así mismo, la Resolución 89 de 2021 fue corregida, dos meses y medio después con Resolución 363 del 23 de abril de 2021, que excluyó los ítems 1 y 2, con peso de 132,6 kg correspondientes al DIM 32351103490, los cuales indica que fueron dispuestos por destrucción según Resolución 105 del 2 de febrero de 2021.  Sin embargo, se observó que en las actas de comprobación y entrega de bienes y mercancías a chatarrizar FT-ADF-5221 números 7, 8 y 9 de fecha 19 de febrero de 2021, no tienen registrada ninguna observación con relación a la mercancía.  _x000a__x000a_En la Resolución 89 se indica que el peso total de la mercancía a chatarrizar es de 70.351,82 kg y al validar la sumatoria de los pesos en kg. relacionados en la misma, corresponde es a 71.663,13 kg, determinándose una diferencia en el acto administrativo de 1.186,81 kg._x000a__x000a_En los informes mensuales de supervisión de venta de material ferroso Lote 5, del 7 de abril, 7 de mayo y 3 de junio de 2021 y en el “Informe Seccional Buenaventura Lote 5 (grupo 2)” de Recuperaciones Naranjo Recycling SAS de marzo 2021, no se relacionaron los ítems 1 y 2 del DIM  32352103490, que fueron excluidos con la Resolución 363, sin embargo, se incluyó el peso total errado de la Resolución 89 (70.476,31 kg) que si incluía los DIM referidos. _x000a__x000a_El peso bruto de los tiquetes de básculas de UT ALA (67.985,50 kg) de fechas 24 y 25 de febrero de 2021, coincide con el registrado en las casillas “Peso bruto de mercancías entregadas” de los formatos FT-ADF-5221 “Acta de comprobación y entrega de bienes y mercancías a chatarrizar” Nros. 7, 8 y 9 del 19 de febrero de 2021. Sin embargo, este pesaje es posterior (5 y 6 días después) de la entrega de la mercancía.  _x000a__x000a_•  Resolución 553 del 29 de junio de 2021.  Esta autorizó la enajenación directa de una determinada cantidad de kilos resultantes de la desnaturalización de 820 kilogramos brutos aproximados de material ferroso para procesar (Lote 6 de chatarra a ejecutarse a Nivel Nacional), por valor de $203.192.263 pesos. Posteriormente se expidió la Resolución 610 del 16 de julio de 2021, corrigiendo la Resolución 553, por errores detectados en los valores del peso unitario, quedando un total de 42.222,78 kilogramos brutos. _x000a__x000a_No obstante, lo anterior, se observó que según actas de entrega 48 y 49 del 25 de agosto de 2021 se entregó al contratista un total de 72.385 kilos, lo cual supera los kilos autorizados en la Resolución 610, con una diferencia de 30.162,02 kilos. En las actas de entrega referenciadas, no se registró observación alguna respecto a los pesos, ni cantidades y se recibió de conformidad por parte del Contratista. Finalmente, fueron firmadas por los funcionarios delegados de la UT ALA, Contratista Naranjo Recycling SAS y funcionarios DIAN._x000a__x000a_Posterior a la entrega y ejecución de la Resolución 610, se profiere la Resolución 920 del 11 de octubre de 2021, (46 días después), mediante la cual se corrigió la Resolución 610 por faltantes, en el DIM  / AIAMA 32351103914 ítems 9, 10, 11, 12, 13 y 14.  Sin embargo, no se observó soporte de los faltantes, así como cuenta de cobro de los mismos y finalmente se modificó el peso de la resolución quedando en 41.395,52 kilos por valor de $198.867.966,76.  La información registrada en la resolución final, no coincide con lo registrado en el informe del Contratista, ni en las actas de entrega que fueron firmadas de conformidad por la UT Alianza Logística Avanzada._x000a__x000a_El acta de inspección física 1046 con fecha final 31/12/2020, correspondiente a la Resolución 553, no tiene anotaciones por faltantes, no obstante, al compararla con el acta de aprehensión se observa para el ítem 9 cantidad ingresada 4.000 tubos en acero, en el DIM ingresaron la misma cantidad, pero la inspección física registra existencia de 3.999 tubos en acero, sin embargo, no se registró aclaraciones. _x000a__x000a_En la carpeta de las resoluciones 553, 610 y 920 reposa DEM Nro. 32352106055 del 6 de septiembre de 2021, que corresponde al DIM 32352102610, en el cual se registró faltantes de 4 alternadores de 12V Marca Harfon Ref. 17922 valor unitario $263.998,32, valor total de $1.055.993,28.  En las observaciones se lee:  &quot;Faltante. Se hace egreso según acta de faltante 7 del 14/04/2021, cuenta de cobro 001 del 16/02/2021, valor descontado en la certificación del mes de abril de 2021, factura 1000166”. Sin embargo, este egreso no se encuentra firmado, (tiene sello de registrado ADA 7/09/2021)._x000a__x000a_b. Deficiencias respecto al cambio de modalidad de disposición_x000a_•  En la carpeta de la Resolución 553 de 2021, reposa Inspección física Nro. 1046 con fecha inicial 1 de abril de 2020 y fecha final 31 de diciembre de 2020, relacionando entre otros el DIM 32351103914 Tubos en Acero determinando disposición por “VENTA,” estos finalmente fueron incluidos para chatarrización. Sin embargo, no reposa soporte del cambio de modalidad, ni la justificación para disponer como chatarra. _x000a__x000a_Igualmente, reposa el acta de inspección física 1219 con fecha final del 30 de octubre de 2020 para el DIM 32352103588 que corresponde a una Máquina Laminadora clasificada para “DESTRUCCIÓN”, sin embargo, no reposa soporte del cambio de modalidad para Chatarrización, ni la justificación para disponer como chatarra._x000a__x000a_c. Falta de completitud de la información_x000a_•  En la carpeta del evento de la Resolución 89 de 2021, no reposan:  El auto comisorio para inspección de mercancías, el Formato FT-ADF-2305 “Solicitud de disposición de mercancías ADA y Bienes adjudicados a la Nación”, el concepto técnico del SENA para el DIM 32351103756, ítem 1 (vehículo clase automóvil) requisito indispensable para su disposición. Adicionalmente, los 23 conceptos técnicos del SENA correspondientes a 8 DIM están sin fecha y sin el número que los identifique, de estos 14 no tienen relacionado el “estado destino” de la mercancía, entre ellos se encuentra el DIM 32351101919, ítem 2 (Tráiler tipo casa rodante) que además se encuentra sin firmas._x000a_•  En las carpetas de las Resoluciones 553, 610 y 920 del 2021, el formato FT-ADF-2338 de identificación de la unidad documental, no registra el número de la resolución de chatarrización ni la fecha, dificultando su identificación.   _x000a_•  En la carpeta de la Resolución 553, no reposan las actas de inspección física números 1340 del 27 de febrero de 2021, 1352 del 28 de abril de 2021 y 1361 del 27 de abril de 2021, las cuales constituyen requisito indispensable para la disposición por chatarrización, dichas actas de inspección se relacionaron en la hoja 3 del acto administrativo.  Así mismo, el acta de inspección física 1367 de fecha finalización 12 de mayo de 2021, se encuentra sin la firma del funcionario del GIT de Operación Logística DIAN._x000a_•  En la hoja de ruta de la carpeta de la Resolución 610, se observa en los ítems 1 y 8, con los cuales se hace referencia a documentos de egreso en folios 1 y 22 y consultando el contenido de los soportes, estos folios corresponden a documentos de ingreso, denotando error en el control documental. Igualmente, en el folio 135 de la carpeta se encontró hoja en blanco sin justificación o explicación alguna._x000a_•  Para el DIM 32351104898 (Motores usados) no reposan los soportes que permitieran validar la disponibilidad y cumplimiento de requisitos para disponer, tales como: DIM, acta de inspección física, auto comisorio para inspeccionar, resolución de situación jurídica señalados en la resolución de chatarrización._x000a_•  En las carpetas de las Resoluciones de Chatarrización 553, 610 y 920, no reposa soportes de:  la delegación por parte del contratista para el recibo y retiro de la mercancía, el auto comisorio que facultaría al funcionario del GIT de Operación Logística para la entrega de las mercancías objeto de enajenación; ni el formato de solicitud de disposición de mercancías FT-ADF-2305 “Solicitud de disposición de mercancías ADA y bienes adjudicados a la Nación”. _x000a_•  Para las 6 resoluciones de la muestra de Chatarrización, no se encontró los registros del Formato FT-ADF-2398 “Entrega de actos administrativos para numeración, notificación, comunicación y/o publicación”. _x000a__x000a_5.3 Nivel Central - Subdirección Logística, Dirección Seccional de Aduanas de Cartagena y Dirección Seccional de Impuestos y Aduanas de Buenaventura_x000a_•  Inconsistencias en los informes de disposición final de residuos por parte del Contratista Naranjo Recycling SAS_x000a__x000a_Revisados los informes de disposición final de residuos entregados por el contratista, para las 6 resoluciones de la muestra, se observó que no contienen la especificidad que se requiere frente a la disposición de los desechos finales producto de la desnaturalización de la chatarra o destrucción de la mercancía.  El informe seccional Buenaventura Lote 5 (grupo 2) de marzo 2021, se encuentra sin firma, adicionalmente, en el ítem 3 &quot;Pesaje&quot; de las actividades ejecutadas se hace referencia erróneamente a la Seccional Valledupar._x000a__x000a_En el certificado de manejo de residuos emitido por el contratista señala que, “una vez finalizado el proceso, para los residuos no ferrosos se les realizó disposición final a través de los Gestores Ambientales autorizados”, sin mencionar cual fue la disposición final de los desechos (Ejemplo: Disposición en celdas de seguridad, encapsulamiento, enterramiento en relleno sanitario, incineración, u otras) control que deberá ejercer la entidad para asegurar la disminución de pasivos ambientales._x000a__x000a_Respecto al informe de ejecución de la Resolución 610 de 2021.  El Contratista Naranjo Recycling SAS, registró: “PESAJE”:..Se realizan pesajes al momento del ingreso de los vehículos automotores a nuestro centro de acopio, ... &quot;... Componente I Seccional Buenaventura:   Resolución 610 del 16 de julio de 2021, peso resolución 43.042,78, peso recibido 68.100,  Ferroso 67.710, residuos ordinarios 0”.  Pesos que no coinciden con lo registrado en las actas de entrega 48 y 49 del 25 de agosto de 2021 con las cuales se entregó al contratista un total de 72.385 kilos, ni con el peso autorizado en la Resolución 610 correspondiente a 42.222,78 kilogramos._x000a__x000a_Tiquetes de báscula repetidos, en los cuales se observa placa de camión, fecha y hora idéntica, pero con información diferente en cuanto a los pesos.  Adicionalmente, las copias de los tiquetes de báscula, entregados por el Contratista, no permiten identificar cada uno de los DIM o componentes, dificultando la identificación y control de los pesos que individualizan la mercancía (Resoluciones 553 – 610 – 920)._x000a__x000a_En el punto 4 del informe del contratista, se registró: Proceso desnaturalización:  &quot;Procedemos al proceso de desnaturalización y/o destrucción donde se evidencian los números de identificación y guarismos para cada uno de los automotores, los cuales son destruidos con equipos de oxicorte, evidenciado con registro fotográfico y fílmico&quot;  Lo cual no es coherente con la mercancía contenida en la Resolución 610, la cual autorizó la entrega de tubos de acero y repuestos, mercancías estas que no presentaban seriales o  guarismos.  Igualmente, se observa que se menciona que al informe se anexó entre otros documentos certificado de fundición, evidencias fílmicas... los cuales no se encuentran anexos al informe, dentro de la carpeta del evento."/>
    <s v="Deficiencias en la aplicación de los controles_x000a__x000a_Debilidades en el monitoreo, seguimiento y supervisión al contenido de las resoluciones de chatarrización y a los soportes respectivos, a los informes mensuales de supervisión de venta de material ferroso de las Direcciones Seccionales conforme a sus competencias y del elaborado por el contratista_x000a__x000a_Falta de seguimiento y retroalimentación por parte de la Subdirección Logística a las Direcciones Seccionales frente a la responsabilidad, que tiene la entidad de ejercer planes de gestión integral que mitiguen el impacto ambiental negativo"/>
    <s v="Implementar lista de chequeo de los eventos de chatarrización."/>
    <s v="Lista de chequeo "/>
    <s v="Lista de chequeo "/>
    <n v="1"/>
    <d v="2022-09-01T00:00:00"/>
    <d v="2023-05-31T00:00:00"/>
    <n v="38.857142857142854"/>
    <n v="0"/>
    <n v="0"/>
    <x v="1"/>
    <s v="DGC_x000a_NC - Subproceso Operación Logística_x000a_Subdirección Logística_x000a_Coordinación de Gestión Social y Comercialización _x000a_Coordinación de Destrucción y Chatarrización_x000a__x000a_DS - Subproceso Operación Logística_x000a_Dirección Seccional de Impuestos y Aduanas de Buenaventura _x000a_Dirección Seccional de Aduanas de Cartagena_x000a_GIT de Operación Logística_x000a_"/>
  </r>
  <r>
    <x v="0"/>
    <x v="2"/>
    <m/>
    <m/>
    <m/>
    <m/>
    <s v="Retroalimentar sobre el lineamiento respecto del IN-ADF-0216 Chatarrización de mercancías ADA y bienes adjudicados a la nación donde se manifiesta que se deben consignar de manera precisa la información relativa a las mercancías, así como las  salvedades y observaciones a que haya lugar. "/>
    <s v="Correo"/>
    <s v="Correo"/>
    <n v="1"/>
    <d v="2022-09-01T00:00:00"/>
    <d v="2023-05-31T00:00:00"/>
    <n v="38.857142857142854"/>
    <n v="0"/>
    <n v="0"/>
    <x v="1"/>
    <s v="DGC_x000a_NC - Subproceso Operación Logística_x000a_Subdirección Logistica._x000a_"/>
  </r>
  <r>
    <x v="0"/>
    <x v="2"/>
    <s v="Auditoría a la Disposición de mercancías aprehendidas, decomisadas o abandonadas a favor de la Nación - ADA.  ADM2022-002_x000a__x000a_Periodo: 1/01/2021 - 28/02/2022_x000a__x000a_H6"/>
    <s v="H6"/>
    <s v="6. Inoportunidad en la gestión para la venta de mercancías ADA a favor de la Nación a través de la contratación de intermediación comercial. _x000a__x000a_Verificada la disposición de mercancías ADA por la modalidad de venta, se evidenció falta de continuidad y seguimiento en la gestión para la suscripción del contrato de intermediación comercial, por parte de la Subdirección Logística, lo que se traduce en deficiencias en la oportuna disposición de mercancías, así:_x000a__x000a_• En el Plan Anual de Adquisiciones 2021, estaba prevista la adjudicación de la contratación del Servicio de intermediación de productos para el 28 de mayo de 2021, sin embargo, consultado el aplicativo SECOP II, se encontró que fue suscrito el 2 de agosto el Contrato N° 00-157-2021 con el BANCO POPULAR S.A, con término de ejecución del 27 de agosto al 31 de diciembre de 2021, para que a nivel Nacional se adelantara a través de la modalidad de martillo la enajenación de mercancías; situación que denota incumplimiento a la planeación prevista para este contrato, falta de celeridad en la gestión para su suscripción por parte de la Subdirección Logística y por ende inoportunidad en la disposición de mercancías ADA por la modalidad de venta._x000a__x000a_•  Respecto a las existencias de mercancías clasificadas para venta por parte de la Dirección Seccional de Aduanas de Cartagena, se remitieron a la Subdirección de Gestión Comercial hoy Subdirección Logística, proyectos de venta por valor total de $350.383.274, con oficios  1-48-235-407-058 del 01/02/2021, 1-48-235-407-0139 del 09/03/2021, 1-48-235-407-0158 del 15/03/2021, 1-48-235-407-0194 del 25/03/2021, 1-48-235-407-0417 del 02/08/2021, 1-48-257-500-0006 del 01/09/2021, sin embargo,  no fueron incluidas en ninguna de las subastas efectuadas durante la vigencia 2021._x000a__x000a_•  Con relación a las existencias de mercancías clasificadas para venta por parte de la Dirección Seccional de Impuestos y Aduanas de Buenaventura, se remitió a la entonces Subdirección de Gestión Comercial hoy Subdirección Logística, proyecto de venta por valor total de $636.651.685, con oficio 135235407-221 del 14/04/2021, sin embargo, no fueron incluidas en ninguna de las subastas efectuadas durante la vigencia 2021. _x000a__x000a_Adicionalmente, se observó que no se adelantó gestión para disposición del DIM No. 32351102888 que contiene 64 ítems, el cual dio origen a la causa identificada por la CGR en el “Hallazgo No. 1. mecanismos de control a disposición de mercancías ADA DS Impuestos y Aduanas de Buenaventura (…) existen mercancías sin disponer almacenadas en los depósitos (…)” identificado en el plan de Mejoramiento Institucional con Código No. 19 03 003, en la vigencia 2018 - 2019 a 30 de junio de 2020._x000a__x000a_•  Para la adjudicación del contrato de intermediación comercial para venta de mercancías ADA en la vigencia 2022, se tenía como fecha estimada en el Plan Anual de Adquisiciones el 28 de febrero de 2022, sin embargo, consultado en el aplicativo SECOP II, se emitió Resolución de Adjudicación N° 3825 del 17 de mayo de 2022 y se estableció como término de ejecución desde la suscripción del acta de inicio del 16 de junio de 2022 al 31 de diciembre de 2022. Lo anterior, denota inoportunidad en la gestión para la suscripción y ejecución del contrato que permita la disposición de las mercancías bajo la modalidad de venta, de manera continua e incrementa el índice de permanencia de mercancía almacenada – IPMA, con los costos de bodegaje que ello conlleva."/>
    <s v="Deficiencias en los controles existentes frente a la oportunidad para la disposición de mercancías ADA a favor de la Nación_x000a__x000a_Deficiencias en la gestión para la celebración de contratos para venta a través de intermediario comercial, en el Nivel Central, a cargo de la Subdirección Logística y la Coordinación de Gestión Social y Comercialización"/>
    <s v="Retroalimentar a las Direcciones Seccionales sobre el Instructivo IN-ADF-0222-Venta de Mercancías ADA y Bienes Adjudicados a la Nación-"/>
    <s v="Lista de asistencia "/>
    <s v="Lista de asistencia "/>
    <n v="1"/>
    <d v="2022-09-01T00:00:00"/>
    <d v="2023-05-31T00:00:00"/>
    <n v="38.857142857142854"/>
    <n v="0"/>
    <n v="0"/>
    <x v="1"/>
    <s v="DGC_x000a_NC - Subproceso Operación Logística_x000a_Subdirección Logística_x000a_Coordinación de Gestión Social y Comercialización."/>
  </r>
  <r>
    <x v="0"/>
    <x v="2"/>
    <m/>
    <m/>
    <m/>
    <m/>
    <s v="Adelantar las actuaciones necesarias para la suscripción y ejecución del contrato de venta."/>
    <s v="Correo"/>
    <s v="Correo"/>
    <n v="1"/>
    <d v="2022-09-01T00:00:00"/>
    <d v="2023-08-31T00:00:00"/>
    <n v="52"/>
    <n v="0"/>
    <n v="0"/>
    <x v="1"/>
    <s v="DGC_x000a_NC - Subproceso Operación Logística_x000a_Subdirección Logística_x000a_Coordinación de Gestión Social y Comercialización."/>
  </r>
  <r>
    <x v="0"/>
    <x v="2"/>
    <s v="Auditoría a la Disposición de mercancías aprehendidas, decomisadas o abandonadas a favor de la Nación - ADA.  ADM2022-002_x000a__x000a_Periodo: 1/01/2021 - 28/02/2022_x000a__x000a_H7"/>
    <s v="H7"/>
    <s v="7.  Observación frente a la supervisión de los contratos_x000a__x000a_7.1. Contrato de almacenamiento No. 00-223-2019, con la UT Alianza Logística Avanzada.  _x000a__x000a_Verificados los numerales 12 y 13 de las cláusulas de supervisión del contrato celebrado para la custodia, conservación y almacenamiento de mercancías ADA, se establecieron situaciones tanto para el Nivel Central como en el Nivel Seccional, así: _x000a__x000a_En la DSA Cartagena, se tomó una muestra de 12 DIM, específicamente para el recinto de almacenamiento Almaviva, evidenciando: _x000a__x000a_• Mercancía sin rotular DIM: Casas rodantes 39481112761 y 39481110133, yate 39481109290, vehículos DIM 39481105796, motocicletas DIM 39481103997 ítems 3 y 4, DIM 39481113981 (Con Cadena de Custodia) los cuales al momento de la visita no contaban con la identificación correspondiente, dando lugar a que algunos rótulos de mercancías fueran impresos en el transcurso de la misma._x000a__x000a_•  Mercancías sin la debida custodia, cuidado y conservación, tales como vehículos DIM 39481103797 ítems 3 y 4, 39481105796, telas DIM 39481112411, 39481113981, 39481113923; y el yate DIM 39481112061._x000a__x000a_7.2 Contrato de Chatarrización No. 00-134-2017 de fecha 06 de octubre de 2017, con la empresa Recuperaciones Naranjo Recycling S.A.S. (D)_x000a__x000a_Verificado el contrato en referencia, cuyo objeto es la “enajenación directa de mercancías ADA, incluyendo la recolección, transporte especializado, clasificación, corte, pesaje, desnaturalización, chatarrización hasta la expedición del respectivo certificado de disposición final”, con fecha de suscripción del 6 de octubre de 2017  y finalización 30 de noviembre de 2022, se tomó una muestra para la revisión en la DSA Cartagena, relacionada con las Resoluciones números 900 del 16 de junio de 2021 y 22 del 13 de enero de 2022, se aprobó la enajenación directa de mercancías ADA, para procesar en lotes de chatarra, encontrándose lo siguiente: _x000a__x000a_1.  Certificados de desintegración vs. Registro Único Nacional de Tránsito - RUNT_x000a__x000a_• Revisados los Certificados de Desintegración Física Total de Vehículos producto de la ejecución de las órdenes impartidas en las Resoluciones 900 y 22, se encontraron 8 certificados que fueron expedidos por la Desintegradora Unión Temporal RYM S.A.S., aunque el contrato se celebró con la empresa Recuperaciones Naranjo Recycling S.A.S., la cual debía expedir dichos certificados conforme a las obligaciones contractuales  (Tabla 10 Informe Auditoría ADM 2022 002)  (D)._x000a__x000a_•  Validadas las carpetas e información suministrada de las Resoluciones 900 y 22, no se encuentran soportes que acrediten el cumplimiento a la obligación relacionada con el certificado de registro en el RUNT de esas desintegraciones.(D). _x000a__x000a_•  Verificado el cargue de los Certificados de Desintegración Física Total de Vehículos en el RUNT, se identificó que para el vehículo de placa SBV019 (DIM 39481108211) cuya disposición se ordenó en la Resolución 900 de 2021, la empresa Unión Temporal RYM S.A.S, emitió el certificado identificado con el código RYMCTG-07704-21 del 16 de diciembre de 2021 y en el RUNT se encuentra en estado desintegrado, sin embargo, en la plataforma RUNT, la fecha de expedición de la certificación data del 16 de enero de 2022. _x000a__x000a_•  Respecto a los vehículos relacionados en la tabla 11 , se identificó que cuentan con los Certificados de Desintegración Física Total de Vehículos, no obstante, el estado de los automotores en el RUNT a 19 de junio de 2022 es “ACTIVO”, es decir, no se ha registrado la desintegración en el mencionado sistema (Tabla 11  Informe Auditoría ADM 2022 002). (D)._x000a__x000a_•  En relación con el vehículo identificado con placas CRM897, al consultar en el RUNT indica que “El vehículo consultado no ha sido registrado en el sistema RUNT por el organismo de tránsito donde se encuentra matriculado. Le sugerimos dirigirse al mismo y solicitar el envío de su información, de lo contrario no se podrá realizar trámite de tránsito sobre el automotor”. Sin embargo, al consultar la placa del vehículo en el aplicativo SIMIT, se encuentran registrados 2 comparendos asociados a esa placa, con fecha de imposición el 18 de febrero de 2022."/>
    <s v="Insuficiencias en la aplicación de controles, frente a la supervisión del contrato mediante el cual se realiza la operación logística integral respecto a la administración, depósito, gestión y manejo de mercancías ADA a favor de la Nación, _x000a__x000a_Insuficiencias en la verificación correspondiente en cuanto a la guarda, cuidado, mantenimiento, gestión, almacenamiento y custodia de las mercancías ADA_x000a__x000a_Insuficiencias en la supervisión del contrato de chatarrización, para la disposición de mercancías ADA mediante esta modalidad. "/>
    <s v="Verificar, en las inspecciones físicas aleatorias que se efectúan al inventario de manera trimestral,  que se cumplan con el rotulado, la custodia y conservación de la mercancía."/>
    <s v="Informe trimestral de verificación aleatoria"/>
    <s v="Informe trimestral "/>
    <n v="4"/>
    <d v="2022-10-01T00:00:00"/>
    <d v="2023-09-30T00:00:00"/>
    <n v="52"/>
    <n v="0"/>
    <n v="0"/>
    <x v="1"/>
    <s v="DGC_x000a_NC - Subproceso Operación Logística_x000a_Subdirección Logística _x000a_Coordinación de Optimización de la Operación Logística_x000a__x000a_DS - Subproceso Operación Logística_x000a_Dirección Seccional de Aduanas de Cartagena_x000a_GIT de Operación Logística_x000a_"/>
  </r>
  <r>
    <x v="0"/>
    <x v="2"/>
    <m/>
    <m/>
    <m/>
    <m/>
    <s v="Efectuar seguimiento trimestral a los certificados expedidos por el contratista donde se evidencie el registro ante el RUNT de la DS de aduanas de Cartagena."/>
    <s v="Informe trimestral _x000a_"/>
    <s v="Informe trimestral _x000a_"/>
    <n v="4"/>
    <d v="2022-10-01T00:00:00"/>
    <d v="2023-09-30T00:00:00"/>
    <n v="52"/>
    <n v="0"/>
    <n v="0"/>
    <x v="1"/>
    <s v="DGC_x000a_NC - Subproceso Operación Logística_x000a_Subdirección Logística_x000a_Coordinación de Gestión Social y Comercialización _x000a_Coordinación de Destrucción y Chatarrización_x000a__x000a_DS - Subproceso Operación Logística_x000a_Dirección Seccional de Aduanas de Cartagena_x000a_GIT de Operación Logística_x000a_"/>
  </r>
  <r>
    <x v="0"/>
    <x v="2"/>
    <s v="Auditoría a la contratación en la DIAN ACO2022-001_x000a__x000a_Periodo: 1/01/2021 - 28/02/2022_x000a__x000a_H1"/>
    <s v="H1"/>
    <s v="Órdenes de Compra en la Tienda Virtual del Estado Colombiano (TVEC)_x000a__x000a_Hallazgo No. 1 Incumplimiento en la elaboración, publicación de los informes de supervisión y demás documentos de ejecución y deficiencias en el monitoreo de riesgos en las órdenes de compra._x000a__x000a_Verificadas las Órdenes de Compra seleccionadas en la muestra, los documentos que deben generarse y su correspondiente publicación en la Tienda Virtual del Estado Colombiano – TVEC, se evidenció que:_x000a__x000a_a._x0009_Órdenes de compra en las cuales no se encuentra publicado ningún documento en la TVEC, como son: acta de inicio, oficio designación del supervisor de la orden de compra, pólizas, informes periódicos de supervisión, y demás documentos que den cuenta de la ejecución de la orden. Nivel central: Órdenes de Compra 85270, 76559. DSA Medellín: Orden de compra 63888_x000a__x000a_b._x0009_El acta de inicio de la orden de compra no fue elaborada para la suscripción por el supervisor y el contratista, que dé cuenta del momento en el cual se da inicio a la ejecución. DSA Medellín: Orden de compra 63888_x000a__x000a_c._x0009_Falta de oportunidad en la publicación de los documentos en la tienda virtual del estado colombiano, por cuanto la publicación de los documentos e informes del supervisor se realiza después de finalizada la ejecución de la orden de compra o con periodos superiores a un mes de haber sido expedidos. Nivel central: Órdenes de Compra 69422, 71829, 80400_x000a__x000a_d. No se han elaborado los informes periódicos ni final de supervisión; adicionalmente, en la orden 63979 los términos para realizar la liquidación bilateral (4 meses) y unilateral (2 meses) se vencieron, pese a estar el acta de liquidación inicial firmada por el representante legal de la empresa contratista. Nivel central: Órdenes de compra 63979 y 76559. DSA Medellín: Orden de compra 63888_x000a__x000a_e._x0009_Deficiencias en el seguimiento a los riesgos identificados en la matriz de riesgos contenida en los estudios y documentos previos diseñados por Colombia Compra Eficiente y que hacen parte del proceso de contratación para establecer el Acuerdo Marco de Precio, los cuales en el evento de existir controles cuya responsabilidad en la implementación corresponda a las entidades compradoras deben ser objeto de monitoreo por parte de los supervisores de la orden. Nivel Central y Direcciones Seccionales de Aduanas de Medellín y Barranquilla."/>
    <s v="Falta de lineamientos en la entidad sobre el control, informes, liquidación y cierre de las órdenes de compra en la Tienda Virtual del Estado Colombiano; así como, desconocimiento por parte de los supervisores de las obligaciones que se desprenden de los documentos que hacen parte del proceso de contratación para establecer el Acuerdo Marco de Precio que aplica a la orden de compra y por deficiencias en la aplicación de los controles de seguimiento a la ejecución del contrato, de elaboración de los informes de supervisión y para la liquidación de los mismos dentro de los términos establecidos en la norma."/>
    <s v="Actualizar los procedimientos PR-ADF-433,434 y  435 etapa precontractual, contractual y postcontractual, así como los documentos relacionados, estableciendo los lineamientos sobre control, informes, liquidación y cierre de las ordenes de compra en la TVEC."/>
    <s v="Procedimientos actualizados, publicados y socializados"/>
    <s v="Procedimiento"/>
    <n v="3"/>
    <d v="2022-09-01T00:00:00"/>
    <d v="2023-03-30T00:00:00"/>
    <n v="30"/>
    <n v="0"/>
    <n v="0"/>
    <x v="1"/>
    <s v="DGC_x000a_NC - Subproceso Compras y Contratos_x000a_Subdirección de Compras y Contratos_x000a_"/>
  </r>
  <r>
    <x v="0"/>
    <x v="2"/>
    <m/>
    <m/>
    <m/>
    <m/>
    <s v="Desarrollar la estrategia de socialización sobre actualización integral del proceso contractual dirigido a los supervisores de los contratos. "/>
    <s v="Plan de ejecución de la Estrategia"/>
    <s v="Plan de ejecución"/>
    <n v="1"/>
    <d v="2022-09-01T00:00:00"/>
    <d v="2023-08-31T00:00:00"/>
    <n v="52"/>
    <n v="0"/>
    <n v="0"/>
    <x v="1"/>
    <s v="DGC_x000a_NC - Subproceso Compras y Contratos_x000a_Subdirección de Compras y Contratos_x000a_"/>
  </r>
  <r>
    <x v="0"/>
    <x v="2"/>
    <m/>
    <m/>
    <m/>
    <m/>
    <s v="Actualizar la Matriz de Riesgos de Adquisición de Bienes y Servicios."/>
    <s v="Matriz de Riesgos actualizada, publicada y socializada."/>
    <s v="Matriz de Riesgos"/>
    <n v="1"/>
    <d v="2022-09-01T00:00:00"/>
    <d v="2023-03-31T00:00:00"/>
    <n v="30.142857142857142"/>
    <n v="0"/>
    <n v="0"/>
    <x v="1"/>
    <s v="DGC_x000a_NC - Subproceso Compras y Contratos_x000a_Subdirección de Compras y Contratos_x000a_"/>
  </r>
  <r>
    <x v="0"/>
    <x v="2"/>
    <m/>
    <m/>
    <m/>
    <m/>
    <s v="Revisar y completar  frente a la lista de chequeo todos los documentos de los contratos realizados durante la vigencia 2021 y 2022."/>
    <s v="Expedientes contractuales con la totalidad de los documentos de acuerdo a lista de chequeo."/>
    <s v="Expedientes contractuales"/>
    <n v="1"/>
    <d v="2023-04-03T00:00:00"/>
    <d v="2023-09-01T00:00:00"/>
    <n v="21.571428571428573"/>
    <n v="0"/>
    <n v="0"/>
    <x v="1"/>
    <s v="DGC_x000a_DS - Subproceso Compras y Contratos_x000a_Dirección Seccional de Aduanas de Barranquilla y de Medellín_x000a_División de Gestión  Administrativa y Financiera_x000a_09122022"/>
  </r>
  <r>
    <x v="0"/>
    <x v="2"/>
    <m/>
    <m/>
    <m/>
    <m/>
    <s v="Realizar mediante lista de chequeo cada que haya procesos la trazabilidad documental de los expedientes contractuales y su completa disposición y consulta normativa, frente al manual de contratación,  cotejados con el expediente digital., teniendo en cuenta los principios de procedencia y orden original, el ciclo vital de los documentos y la normatividad de la gestión contractual."/>
    <s v="Listas de chequeo por cada proceso contractual"/>
    <s v="Listas de chequeo"/>
    <n v="1"/>
    <d v="2023-04-03T00:00:00"/>
    <d v="2023-09-01T00:00:00"/>
    <n v="21.571428571428573"/>
    <n v="0"/>
    <n v="0"/>
    <x v="1"/>
    <s v="DGC_x000a_DS - Subproceso Compras y Contratos_x000a_Dirección Seccional de Aduanas de Barranquilla y de Medellín_x000a_División de Gestión  Administrativa y Financiera_x000a_09122022"/>
  </r>
  <r>
    <x v="0"/>
    <x v="2"/>
    <m/>
    <m/>
    <m/>
    <m/>
    <s v="Verificación, seguimiento y control  aleatorio de la publicación de los documentos soporte de la ejecución, informes periódicos y monitoreo de riesgos durante la vigencia 2022 y 2023."/>
    <s v="Lista de chequeo versus publicaciones de  los documentos soportes de la ejecución, informes periódicos y monitoreo de riesgos de  las ordenes de compra en la plataforma TVEC revisadas."/>
    <s v="Lista de chequeo "/>
    <n v="1"/>
    <d v="2022-09-01T00:00:00"/>
    <d v="2023-09-01T00:00:00"/>
    <n v="52.142857142857146"/>
    <n v="0"/>
    <n v="0"/>
    <x v="1"/>
    <s v="DGC_x000a_DS - Subproceso Compras y Contratos_x000a_Dirección Seccional de Aduanas de Barranquilla y de Medellín_x000a_División de Gestión  Administrativa y Financiera"/>
  </r>
  <r>
    <x v="0"/>
    <x v="2"/>
    <s v="Auditoría a la contratación en la DIAN ACO2022-001_x000a__x000a_Periodo: 1/01/2021 - 28/02/2022_x000a__x000a_H2"/>
    <s v="H2"/>
    <s v="Hallazgo No. 2 Deficiencias en los documentos que den prueba del cumplimiento de los requisitos para la firma del acta de inicio y de ejecución del contrato_x000a__x000a_Revisado el cumplimiento de los requisitos para la firma del acta de inicio y de ejecución del contrato establecidos en los estudios y documentos previos, en el anexo de cláusulas contractuales y en el anexo de especificaciones técnicas, se evidenció que:_x000a__x000a_a._x0009_En las cláusulas contractuales se establece que para suscribir el acta de inicio de ejecución del contrato, el contratista debe cumplir los siguientes requisitos: “(i) entregar al supervisor relación del personal que pondrá a disposición para la ejecución del contrato; y (ii) entregar al supervisor copia de la afiliación a seguridad social en pensiones, salud y riesgos laborales de la totalidad del personal con el que ejecutará el contrato”; observando, que se hace la entrega de la planilla de afiliación y aportes parafiscales, sin la relación del personal que permita la verificación, de tal forma que se pueda establecer que el personal que ejecutará y/o realizará las labores contratadas se encuentra afiliado al Sistema de Seguridad Social y Riesgos Laborales. Contratación Directa: Nivel Central: Contratos 00-209-2021, 00-068-2022, 00-059-2021, 00-136-2021, 00-069-2022, 00-204-2021, 00-060-2022, 00-150-2021, 00-076-2021, 00-071-2021, 00-058-2021, 00-090-2021, 00-080-2021, 00-073-2022, 00-067-2022. Contratación de Mínima Cuantía: DSA Medellín: Contratos 90-016-2021, 90-011-2021, 90-003-2021, 90-006-2021, 90-018-2021, 90-010-2021-90-014-2021, 90-013-2021, 90-009-2021, 90-017-2021, 90-005-2021, 90-012-2021, 90-008-2021.DSA Barranquilla: 87-003-2021, 87-004-2021, 87-013-2021, 87-009-2021, 87-002-2022, 87-010-2021, 87-005-2021._x000a__x000a_b._x0009_En el capítulo 3.1.4 Sistema de Gestión de la Seguridad y Salud en el Trabajo – SGSST del estudio previo y documentos de contratación directa, se evidenció que para participar en los procesos de contratación los proponentes deben acreditar como requisitos de verificación jurídicos, (…) “(iii) Que el resultado de la autoevaluación de los Estándares Mínimos es &quot;ACEPTABLE&quot; de conformidad con el Art. 28 de la Resolución No. 0312 del 13 de febrero de 2019 del Ministerio del Trabajo”; sin analizar la pertinencia de su exigencia como requisito jurídico para participar en el proceso. Adicionalmente, no fue acreditado y/o publicado en SECOP el cumplimiento de la referida resolución. Contratación Directa: Contratos 00-209-2021, 00-203-2021, 00-068-2022, 00-059-2021, 00-150-2021, 00-076-2021, 00-155-2021, 00-136-2021, 00-069-2022, 00-204-2021, 00-060-2022, 00-071-2021, 00-079-2021, 00-140-2021, 00-073-2022, 00-067-2022, 00-080-2021._x000a__x000a_c._x0009_En el anexo de cláusulas contractuales se establece como requisito general del Sistema de Seguridad en el Trabajo que dentro de los cinco (5) días siguientes a la suscripción del acta de inicio “El contratista deberá entregar al supervisor, el “Formato de autoevaluación” de cumplimiento de estándares mínimos de seguridad y salud en el trabajo, establecido en el Art. 8 de la Resolución No. 0312 de 2019, junto con su Plan anual del SGSST de la vigencia 2019”, autoevaluación que no fue entregada ni exigida por los supervisores en todos los procesos. Contratación Directa Nivel Central: Contratos 00-209-2021, 00-203-2021, 00-068-2022, 00-059-2021, 00-150-2021, 00-136-2021, 00-069-2022, 00-204-2021, 00-060-2022, 00-071-2021, 00-079-2021, 00-058-2021, 00-067-2022, 00-080-2021. Contratación Mínima Cuantía: DSA Barranquilla: Contratos 87-012-2021, 87-011-2021, 87-006-2021, 87-002-2021, 87-013-2021, 87-004-2021, 87-009-2021, 87-003-2021, 87- 002-2022, 87-010-2021, 87-005.2021. DSA Medellín: Contratos 90-012-2021, 90-006-2021, 90-010-2021, 90-014-2021, 90-018-2021._x000a__x000a_d._x0009_Deficiencias en la revisión y aprobación por parte del Supervisor de los documentos exigidos como requisitos para iniciar la ejecución del contrato, como son la relación del personal, hojas de vida y soportes que acrediten los requisitos de estudio y experiencia,  entrega del cronograma con la programación de las visitas de los mantenimientos preventivos o para la entrega de los bienes, prestaciones o productos objeto del contrato o el informe técnico en el que se especifiquen los daños a reparar o el estado en que entregan los equipos objeto del contrato, el SOAT, póliza de responsabilidad civil contractual y extracontractual, certificación de revisión técnico mecánica y/o gases, programa de revisión y mantenimiento preventivo de los vehículos ofrecidos para la prestación del servicio, licencia de conducción vigente, certificado de antecedentes judiciales. Contratación Mínima Cuantía DSA Barranquilla: Contrato 87-012-2021, 87-003-2022, 87-011-2021, 87-006-2021, 87-013-2021, 87-009-2021, 87-003-2021, 87-002-2022, 87-010,2021, 87-005-2021. DSA Medellín: Contratos 90-016-2021, 90-012-2021, 90-018-2021, 90-014-2021, 90-010,2021._x000a__x000a_"/>
    <s v="Deficiencias en la aplicación del control por parte de los supervisores en la revisión y aprobación de los documentos que acrediten el cumplimiento de los requisitos para la firma del acta de inicio y de los documentos de aprobación, autorización e informes exigidos en la ejecución del contrato. De igual forma, fallas en los controles de establecimiento de requisitos jurídicos para participar en el proceso contenidos en los estudios y documentos previos._x000a_"/>
    <s v="Seguimiento y control trimestral previo de los requerimientos exigidos al contratista registrados en el acta de inicio de los procesos y requisitos de ejecución, versus los señalados en los formatos FT-ADF-2617 y 2050 y demás documentos contractuales."/>
    <s v="Registro del seguimiento trimestral"/>
    <s v="Registro de seguimiento"/>
    <n v="1"/>
    <d v="2023-04-03T00:00:00"/>
    <d v="2023-08-31T00:00:00"/>
    <n v="21.428571428571427"/>
    <n v="0"/>
    <n v="0"/>
    <x v="1"/>
    <s v="DGC_x000a_DS - Subproceso Compras y Contratos_x000a_Dirección Seccional de Aduanas de Barranquilla y de Medellín_x000a_División de Gestión  Administrativa y Financiera_x000a_09122022"/>
  </r>
  <r>
    <x v="0"/>
    <x v="2"/>
    <m/>
    <m/>
    <m/>
    <m/>
    <s v="Actualizar el formato de acta de inicio, FT-ADF-2085."/>
    <s v="Formato Acta de Inicio  FT-ADF-2085 actualizado y publicado"/>
    <s v="Formato "/>
    <n v="1"/>
    <d v="2022-09-01T00:00:00"/>
    <d v="2022-12-30T00:00:00"/>
    <n v="17.142857142857142"/>
    <n v="0"/>
    <n v="0"/>
    <x v="1"/>
    <s v="DGC_x000a_NC - Subproceso Compras y Contratos_x000a_Subdirección de Compras y Contratos"/>
  </r>
  <r>
    <x v="0"/>
    <x v="2"/>
    <s v="Auditoría a la contratación en la DIAN ACO2022-001_x000a__x000a_Periodo: 1/01/2021 - 28/02/2022_x000a__x000a_H3"/>
    <s v="H3"/>
    <s v="Hallazgo No. 3 Deficiencias en el monitoreo de los riesgos y en la elaboración de los informes de supervisión _x000a__x000a_Verificada la identificación, el tratamiento y/o controles definidos en la matriz de riesgos de los procesos contractuales; la forma en que se realiza el monitoreo y la inclusión del resultado de dicho seguimiento en los informes periódicos de supervisión, se evidenció que:_x000a__x000a_a._x0009_En los soportes de ejecución del contrato y en SECOP, no se evidencian documentos que den cuenta del real y efectivo seguimiento a los riesgos identificados en la matriz del proceso de contratación, según la forma que se estableció para realizar el monitoreo, con la periodicidad definida, e implementación de los controles y/o tratamiento. Contratación Directa Nivel Central: Contratos 00-209-2021, 00-203-2021, 00-068-2022, 00-059-2021, 00-150-2021, 00-155-2021, 00-136-2021, 00-069-2022, 00-204-2021, 00-060-2022, 00-079-2021, 00-071-2021, 00-080-2021, 00-079-2021,00-071-2021, 00-202-2021,00-058-2021, 00-140-2021. Contratación Mínima Cuantía: DSA Barranquilla: Contratos 87-012-2021, 87-004-2022, 87-008-2021, 87-003-2021, 87-003-2022, 87-011-2021,87-006-2021,87-002-2021, 87-013-2021, 87-004-2021, 87-009-2021, 87-002-2022, 87-010-2021, 87-005-2021. DSA Medellín: Contratos 90-003-2021, 90-007-2021, 90-005-2021, 90-009-2021, 90-006-2021, 90-008-2021, 90-012-2021,90-018-2021,90-014-2021,90-010-2021, 90-013-2021, 90-017-2021._x000a__x000a_b._x0009_Informes periódicos de supervisión que no incluyen el acápite relacionado con las “Actividades de tratamiento y monitoreo a la matriz de riesgos del contrato” o se indica que no aplica el monitoreo a los riesgos identificados en los estudios y documentos previos. Contratación Mínima Cuantía DSA Barranquilla:  Contratos 87-003-2021, 87-003-2022, 87-011-2021, 87-006-2021, 87-002-2021, 87-013-2021, 87-004-2021, 87-009-2021. DSA Medellín: Contratos 90-016-2021, 90-015-2021, 90-010-2021,90-011-2021,90-019-2021, 90-007-2021.Contratación Directa Nivel Central: Contrato 00-068-2022._x000a__x000a_c._x0009_Deficiencias en la identificación, análisis y en la forma de mitigar los riesgos asociados al proceso de contratación, por cuanto se definen controles y/o tratamientos que requieren ser documentados de forma previa sin evidenciar dicha documentación (Planes de contingencia); diferencias entre los riesgos identificados en la solicitud de adquisición, estudios y documentos previos y en el anexo de matriz de riesgos; se identifican riesgos frente a los cuales no se asocian controles y/o tratamientos. Contratación Mínima Cuantía: DSA Barranquilla:  Contratos 87-003-2021, 87-011-2021, 87-006-2021, 87-013-2021. DSA Medellín: Contratos 90-003-2021, 90-011-2021, 90-013-2021, 90-009-2021, 90-017-2021, 90-005-2021, 90-006-2021, 90-019-2021, 90-007-2021, 90-006-2021, 90-018-2021, 90-010-2021, 90-014-2021._x000a__x000a_d._x0009_Informes periódicos de supervisión que no cumplen con la periodicidad establecida, desatendiendo a las obligaciones generales del supervisor, incluidas en los estudios y documentos previos; así como en la Cartilla de Supervisión de los Contratos, los cuales deben ser generados desde la firma del acta de inicio de ejecución del contrato. Contratación Mínima Cuantía DSA Barranquilla:  Contratos 87-008-2021, 87-003-2022, 87-011-2021, 87-006-2021, 87-004-2021, 87-009-2021. Contratación Directa Nivel Central: Contratos 00-073-2021, 00-157-2021, 00-076-2021, 00-090-2021._x000a__x000a_e._x0009_Deficiencias en el contenido de los informes de supervisión, que den cuenta de las actividades de seguimiento realizadas por el supervisor frente a la ejecución de los contratos, la identificación de los periodos evaluados y sin cumplir con la totalidad de informes periódicos que deben generarse dentro del plazo de ejecución. Contratación Mínima Cuantía DSA Medellín: Contratos 90-005-2021, 90-004-2021, 90-011-2021, 90-003-2021, 90-015-2021, 90-019-2021, 90-007-2021, 90-013-2021, 90-009-2021, 90-005-2021, 90-018-2021, 90-014-2021, 90-010-2021, 90-006-2021._x000a__x000a_f._x0009_Informes de supervisión sin elaborar y/o publicar en SECOP, de acuerdo con las responsabilidades asignadas a los supervisores, que den cuenta de la real y efectiva ejecución del contrato, y del cumplimiento de las obligaciones establecidas en el mismo. Contratación Directa Nivel Central: Contratos 00-209-2021, 00-136-2021, 00-076-2021, 00-150-2021, 00-204-2021, 00-058-2021, 00-202-2021, 00-216-2021. Contratación Mínima Cuantía: DSA Medellín: Contratos 90-010-2021, 90-014-2021, 90-013-2021, 90-017-2021, 90-008-2021, 90-012-2021._x000a__x000a_g._x0009_La totalidad de los contratos revisados en la Seccional de Medellín no cuentan con informe final de supervisión que debe elaborarse una vez terminada la ejecución del contrato 31/12/2021; y antes de efectuar la liquidación final del mismo. Contratación Mínima Cuantía: DSA Medellín: Contratos 90-015-2021, 90-007-2021, 90-003-2021,90-011-2021, 90-019-2021, 90-006-2021, 90-018-2021,90-010-2021, 90-014-2021, 90-013-2021,90-009-2021, 90-017-2021,90-005-2021, 90-016-2021, 90-012-2021, 90-008-2021._x000a__x000a_h._x0009_Se realizó la designación de supervisores del contrato por un término de (1) y dos (2) días, por ausencia del titular que no superó el término mayor a cinco (5) días hábiles establecidos en la cartilla de supervisión y/o interventoría para la designación de la supervisión en otro servidor público; funcionarios designados quienes expidieron y suscribieron las Certificaciones de Bienes y Servicios recibidos e Informe de Supervisión, sin evidenciarse un Informe de control y seguimiento del contrato, que les permitiera conocer el estado actual de la ejecución del mismo, que denote un adecuado ejercicio de las labores de supervisión y control en la ejecución del contrato. Igualmente, no se evidenció la publicación en SECOP y la comunicación al contratista de las designaciones de supervisión efectuadas. Contratación Mínima Cuantía: DSA Medellín: Contrato 90-009-2021. _x000a__x000a_i._x0009_En los contratos cuyo periodo de ejecución es inferior a 30 días no se evidencia y/o documenta el seguimiento a los riesgos identificados en la matriz del proceso de contratación. Contratación Directa Nivel Central: Contratos 00-203-2021, 00-209-2021, 00-150-2021, 00-202-2021. Contratación Mínima Cuantía: DSA Barranquilla: Contratos 87-012-2021, 87-013-2021. DSA Medellín: Contratos 90-019-2021, 90-016-2021, 90-018-2021._x000a_"/>
    <s v="Deficiencias en la aplicación de los controles para la identificación de los riesgos, el monitoreo e implementación del tratamiento para la mitigación de estos. Así como, insuficiencia de controles para la elaboración, calidad y contenido de los informes elaborados por el supervisor sobre el avance y ejecución del contrato."/>
    <s v="Actualizar la Matriz de Riesgos de Adquisición de Bienes y Servicios."/>
    <s v="Matriz de Riesgos actualizada, publicada y socializada."/>
    <s v="Matriz de Riesgos"/>
    <n v="1"/>
    <d v="2023-01-03T00:00:00"/>
    <d v="2023-03-31T00:00:00"/>
    <n v="12.428571428571429"/>
    <n v="0"/>
    <n v="0"/>
    <x v="1"/>
    <s v="DGC_x000a_NC - Subproceso Compras y Contratos_x000a_Subdirección de Compras y Contratos_x000a_09122022"/>
  </r>
  <r>
    <x v="0"/>
    <x v="2"/>
    <m/>
    <m/>
    <m/>
    <m/>
    <s v="Desarrollar la estrategia de socialización sobre actualización integral del proceso contractual dirigido a los supervisores de la Entidad. "/>
    <s v="Plan de ejecución de la Estrategia"/>
    <s v="Plan de ejecución"/>
    <n v="1"/>
    <d v="2022-09-01T00:00:00"/>
    <d v="2023-08-31T00:00:00"/>
    <n v="52"/>
    <n v="0"/>
    <n v="0"/>
    <x v="1"/>
    <s v="DGC_x000a_NC - Subproceso Compras y Contratos_x000a_Subdirección de Compras y Contratos"/>
  </r>
  <r>
    <x v="0"/>
    <x v="2"/>
    <m/>
    <m/>
    <m/>
    <m/>
    <s v="Elaborar e implementar el formato de Informe de supervisión que contenga la información de la ejecución del contrato incluyendo el monitoreo de riesgos del mismo."/>
    <s v="Formato de Informe de Supervisión estandarizado,  publicado y socializado"/>
    <s v="Formato"/>
    <n v="1"/>
    <d v="2022-09-01T00:00:00"/>
    <d v="2022-12-30T00:00:00"/>
    <n v="17.142857142857142"/>
    <n v="0"/>
    <n v="0"/>
    <x v="1"/>
    <s v="DGC_x000a_NC - Subproceso Compras y Contratos_x000a_Subdirección de Compras y Contratos"/>
  </r>
  <r>
    <x v="0"/>
    <x v="2"/>
    <m/>
    <m/>
    <m/>
    <m/>
    <s v="Monitorear trimestralmente  los contratos y/o las ordenes de compra, en relación con sus  riesgos, e implementar el tratamiento para la mitigación de estos, al igual que la realización de lista de chequeo de la línea de tiempo de publicación, como también hojas de trabajo de revisión de los estudios previos y demás condiciones normativas, técnicas y de procedimiento."/>
    <s v="Registro de reporte trimestral de monitoreo de riesgos. Lista de chequeo y/u hojas de trabajo.  SECOP actualizado"/>
    <s v="Registro de reporte _x000a_Lista de chequeo ."/>
    <n v="2"/>
    <d v="2023-04-03T00:00:00"/>
    <d v="2023-09-30T00:00:00"/>
    <n v="25.714285714285715"/>
    <n v="0"/>
    <n v="0"/>
    <x v="1"/>
    <s v="DGC_x000a_DS - Subproceso Compras y Contratos_x000a_Dirección Seccional de Aduanas de Barranquilla y de Medellín_x000a_División de Gestión  Administrativa y Financiera_x000a_09122022"/>
  </r>
  <r>
    <x v="0"/>
    <x v="2"/>
    <s v="Auditoría a la contratación en la DIAN ACO2022-001_x000a__x000a_Periodo: 1/01/2021 - 28/02/2022_x000a__x000a_H4"/>
    <s v="H4"/>
    <s v="Hallazgo No. 4 Desactualización normativa en los documentos del proceso de contratación y deficiencias en la publicación en SECOP_x000a__x000a_Verificado el cumplimiento de los requisitos que deben contener los estudios y documentos previos, las obligaciones establecidas en el anexo de cláusulas contractuales, requisitos del anexo de especificaciones técnicas, anexo de condiciones adicionales de requisitos habilitantes, formato No. 1 carta de presentación de la propuesta, así como, las publicaciones en SECOP de las comunicaciones de apoyo a la supervisión y demás documentos que prueben la ejecución del contrato, se evidenció que: _x000a__x000a_a._x0009_Desactualización de las normas contenidas en el formato No. 1 Carta de presentación de la propuesta, el cual cita la Resolución 1111 de 2017 &quot;Por la cual se definen los Estándares Mínimos del Sistema de Gestión de Seguridad y Salud en el Trabajo para empleadores y contratantes&quot;, la cual fue derogada por la Resolución 0312, del 13 de febrero de 2019. Igual situación, se presenta en el numeral 1.1.10 del anexo condiciones adicionales de requisitos habilitantes y otros aspectos del proceso. Contratación Mínima Cuantía: DSA Barranquilla:  Contratos 87-004-2022, 87-008-2021, 87-003-2021, 87-003-2022,87-011-2021,87-006-2021, 87-002-2021, 87-002-2022,87 - 010-2021, 87-005-2021,87-013-2021,87-009-2021, 87-004-2021. DSA Medellín: Contratos 90-017-2021,90-013-2021,90-009-2021,90-005-2021, 90-018-2021, 90-014-2021,90-010-2021,90-006-2021. Contratación Directa Nivel Central: Contratos 00-076-2021, 00-090-2021, 00-079-2021, 00-071-2021, 00-080-2021_x000a__x000a_b._x0009_Deficiencias en la publicación en SECOP del oficio de designación y comunicación para la verificación y evaluación de las ofertas económicas recibidas; y de los documentos de aprobación, autorización, requerimientos o informes relacionados con la ejecución del contrato establecidos en los estudios y documentos previos y en el anexo de especificaciones técnicas, como son: informes de mantenimientos preventivos y correctivos, certificaciones de soporte y actualización, registro de soporte y del seguimiento a las obligaciones postventas. Contratación Directa Nivel Central: Contrato 00-059-2021, 00-202-2021, 00-150-2021, 00-136-2021,00-069-2022. Contratación Mínima Cuantía DSA Barranquilla:  Contrato 87-012-2021, 87-004-2022, 87-008-2021, 87-003-2021, 87-003-2022, 87-011-2021, 87-006-2021, 87-002-2021, 87-013-2021,87-004-2021,87-009-2021, 87-002-2022, 87-010-2021, 87-005-2021, 87-013-2021, 87-009-2021, 87-009-2021, 87-004-2021. DSA Medellín: Contratos 90-008-2021, 90-013-2021, 90-009-2021. _x000a__x000a_c._x0009_Comunicado de designación de supervisión publicado en SECOP sin firma por parte del Director Seccional. Así como también, supervisores designados sin rol ni vinculación en el flujo del proceso contractual en la mencionada plataforma. Contratación Mínima Cuantía DSA Barranquilla:  Contratos 87-012-2021, 87-008-2021, 87-003-2022, 87-011-2021, 87-009-2021."/>
    <s v="Debido a deficiencias en la aplicación de los controles de revisión para detectar los cambios normativos internos y externos, y determinar los requisitos exigidos de acuerdo con el objeto del contrato y la necesidad a satisfacer para establecer que las condiciones definidas correspondan a estos. De igual forma, fallas en la aplicación de los controles definidos en la matriz de riesgos y en los procedimientos para la revisión y aprobación de los estudios y documentos previos y en la publicación en SECOP II."/>
    <s v="Desarrollar la estrategia de socialización sobre actualización integral del proceso contractual dirigido a los supervisores de la Entidad. "/>
    <s v="Plan de ejecución de la Estrategia"/>
    <s v="Plan de ejecución"/>
    <n v="1"/>
    <d v="2022-09-01T00:00:00"/>
    <d v="2023-08-31T00:00:00"/>
    <n v="52"/>
    <n v="0"/>
    <n v="0"/>
    <x v="1"/>
    <s v="DGC_x000a_NC - Subproceso Compras y Contratos_x000a_Subdirección de Compras y Contratos"/>
  </r>
  <r>
    <x v="0"/>
    <x v="2"/>
    <m/>
    <m/>
    <m/>
    <m/>
    <s v="Monitorear mensualmente la publicación oportuna de todos los documentos relacionados con las etapas contractuales y registrar dicho monitoreo "/>
    <s v="SECOP II actualizado y registro mensual de monitoreo"/>
    <s v="Registro de monitoreo"/>
    <n v="9"/>
    <d v="2023-01-03T00:00:00"/>
    <d v="2023-09-30T00:00:00"/>
    <n v="38.571428571428569"/>
    <n v="0"/>
    <n v="0"/>
    <x v="1"/>
    <s v="DGC_x000a_DS - Subproceso Compras y Contratos_x000a_Dirección Seccional de Aduanas de Barranquilla y de Medellín_x000a_División de Gestión  Administrativa y Financiera_x000a_09122022"/>
  </r>
  <r>
    <x v="1"/>
    <x v="2"/>
    <s v="Cumplimiento de Obligaciones Formales de Usuarios  Aduaneros_x000a__x000a__x000a_AOF2015005_x000a__x000a_H5_x000a__x000a_Periodo 01/01/2014 a_x000a_31/07/2015  "/>
    <m/>
    <s v="Deficiencias en los sistemas de información para apoyar la gestión de la habilitación, reconocimiento, autorización y control de usuarios._x000a_En la auditoría realizada a la verificación del estado de los sistemas de información que soportan los procedimientos de verificación y control de los usuarios aduaneros se observó lo siguiente:_x000a_1. En la SGRA y las Direcciones Seccionales de Aduanas auditadas de Cali y Cartagena, se evidenció que no existe un SIE para la verificación de las habilitaciones, autorizaciones y reconocimiento de los usuarios aduaneros, y para el control de cumplimiento de requisitos legales, que integre las funcionalidades necesarias para seleccionar, programar, ejecutar y hacer los seguimientos de control de las visitas a los usuarios aduaneros, que incluya la información relacionada con el mantenimiento de los requisitos, para cada tipo de usuario y que realicé interface a los sistemas informáticos de cobranzas para acceder automáticamente a las deudas del usuario, por cualquier tipo de impuesto y que consulte los procesos de sanciones y resoluciones de cancelación y suspensiones provisionales vigentes e históricas. _x000a_2. El control para el vencimiento de las pólizas que se estableció en la carpeta pública &quot;POLIZA&quot; de la SGRA esta actualizado solo hasta el 10 de junio de 2015. sin embargo, existe al carpeta &quot;usuario aduanero&quot; con la relación de usuarios vigentes y su respectiva información de las pólizas. Para lo cual se debe unificar la fuente de información de pólizas._x000a_3. Desactualización de sistemas de información: Se evidenció que la Dirección Seccional de Aduanas de Cali solicitó y reiteró a la Subdirección de Gestión de Registro Aduanero, en septiembre y octubre de 2015, el envío de la copia escaneada de la resolución No. 04394 del 20 de mayo de 2008 del UAP APEX TOOL GROUP S.A.S NIT 890311366, la cual no estaba disponible en la carpeta pública de la SGRA._x000a_4. Con base en la información suministrada por 8 Direcciones seccionales, la Subdirección de Gestión de Registro Aduanero y lo evidenciado en las Visitas de Auditoría a las Direcciones Seccionales de Aduanas Cali y Cartagena, se evidenció que se implementaron herramientas ofimáticas como el EXCEL, para suplir la ausencia de aplicativos institucionales que soporten la gestión de los procedimientos. _x000a_Estas situaciones aumentan los riesgos contemplados en el mapa de riesgos de corrupción como: “Manipulación o adulteración en la información incorporada en las Bases de datos, aplicativos propios”, “pérdida de documentos, bienes y/o información”, “uso indebido de la información”, y “deficiencia en los canales de comunicación”._x000a__x000a_La causa de no contar con un sistema de información desarrollado y actualizado, dificulta la gestión de los responsables del control de usuarios, la trazabilidad de la información de los procedimientos y la toma de decisiones para mantener la calidad de los usuarios aduaneros, adicionalmente, afecta la imagen de la entidad, por cuanto los usuarios aduaneros perciben debilidades en el manejo de la información de la DIAN._x000a__x000a_Las situaciones descritas incumplen con lo establecido en los principios del código de buen gobierno de la DIAN, en su numeral 3.5 “políticas de control y manejo de la información y la comunicación”."/>
    <s v="1)No se ha dado prioridad para el desarrollo de los sistemas informáticos electrónicos que soporten los procedimientos._x000a__x000a_2)Desactualización de la información contenida en las carpetas públicas de la SGRA que son consultadas permanentemente por las Direcciones Seccionales."/>
    <s v="Definir Estrategia de Digitalización del Proyecto._x000a__x000a_NOTA: Reformulación elaborada por cambios normativos de acuerdo a  Decreto 1165 de Junio de 2019 que reemplaza-deroga el Decreto 390 de 2016 y este SIE &quot;RAHC&quot; estaba dentro del Proyecto 390."/>
    <m/>
    <s v="Documento de Estrategia"/>
    <n v="1"/>
    <d v="2020-01-01T00:00:00"/>
    <d v="2020-06-30T00:00:00"/>
    <n v="25.857142857142858"/>
    <n v="1"/>
    <n v="1"/>
    <x v="0"/>
    <s v="DGIT_x000a_NC - Subproceso Innovación y Tecnología_x000a_Dirección de Gestión de Innovación y Tecnología_x000a_Subdirección de Innovación y Proyectos_x000a__x000a_ACTUALIZADO_x000a_30112021"/>
  </r>
  <r>
    <x v="1"/>
    <x v="2"/>
    <m/>
    <m/>
    <m/>
    <m/>
    <s v="Priorizar y detallar requerimientos Funcionales tecnológicos necesario para la solución tecnológica  del Proyecto._x000a__x000a_NOTA: Reformulación elaborada por cambios normativos de acuerdo a  Decreto 1165 de Junio de 2019 que reemplaza-deroga el Decreto 390 de 2016 y este SIE &quot;RAHC&quot; estaba dentro del Proyecto 390."/>
    <m/>
    <s v="Documento de requerimientos funcionales"/>
    <n v="1"/>
    <d v="2020-07-01T00:00:00"/>
    <d v="2020-12-31T00:00:00"/>
    <n v="26.142857142857142"/>
    <n v="1"/>
    <n v="1"/>
    <x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Registro y Control Aduanero_x000a__x000a_ACTUALIZADO_x000a_30112021"/>
  </r>
  <r>
    <x v="1"/>
    <x v="2"/>
    <m/>
    <m/>
    <m/>
    <m/>
    <s v="Desarrollar o adquirir la solución tecnológica del Proyecto._x000a_NOTA: Reformulación elaborada por cambios normativos de acuerdo a  Decreto 1165 de Junio de 2019 que reemplaza-deroga el Decreto 390 de 2016 y este SIE &quot;RAHC&quot; estaba dentro del Proyecto 390."/>
    <s v="1. Informe de avance del proceso de contratación."/>
    <s v="Informe de avance del proceso"/>
    <n v="1"/>
    <d v="2022-01-01T00:00:00"/>
    <d v="2022-07-31T00:00:00"/>
    <n v="30.142857142857142"/>
    <n v="0.92"/>
    <n v="0.92"/>
    <x v="1"/>
    <s v="DGIT_x000a_NC - Subproceso Innovación y Tecnología_x000a_Dirección de Gestión de Innovación y Tecnología_x000a_Subdirección de Innovación y Proyectos_x000a_Subdirección de Soluciones y Desarrollo_x000a__x000a_REFORMULADO_x000a_30112021_x000a_20052022"/>
  </r>
  <r>
    <x v="1"/>
    <x v="2"/>
    <m/>
    <m/>
    <m/>
    <m/>
    <m/>
    <s v="2. Plan de trabajo del desarrollo de la solución tecnológica."/>
    <s v="Plan de trabajo"/>
    <n v="1"/>
    <d v="2022-08-01T00:00:00"/>
    <d v="2022-12-31T00:00:00"/>
    <n v="21.714285714285715"/>
    <n v="0"/>
    <n v="0"/>
    <x v="1"/>
    <s v="DGIT_x000a_NC - Subproceso Innovación y Tecnología_x000a_Dirección de Gestión de Innovación y Tecnología_x000a_Subdirección de Innovación y Proyectos_x000a_Subdirección de Soluciones y Desarrollo_x000a__x000a_REFORMULADO_x000a_30112021_x000a_20052022"/>
  </r>
  <r>
    <x v="1"/>
    <x v="2"/>
    <m/>
    <m/>
    <m/>
    <m/>
    <s v="Implantación de la solución tecnológica del Proyecto._x000a__x000a_NOTA: Reformulación elaborada por cambios normativos de acuerdo a  Decreto 1165 de Junio de 2019 que reemplaza-deroga el Decreto 390 de 2016 y este SIE &quot;RAHC&quot; estaba dentro del Proyecto 390."/>
    <s v="1. Iniciar el desarrollo de la solución Tecnológica"/>
    <s v="Seguimiento trimestral a la implementación de la solución Tecnológica"/>
    <n v="3"/>
    <d v="2023-01-01T00:00:00"/>
    <d v="2023-12-31T00:00:00"/>
    <n v="52"/>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Registro y Control Aduanero_x000a__x000a_REFORMULADO_x000a_30112021_x000a_20052022"/>
  </r>
  <r>
    <x v="1"/>
    <x v="2"/>
    <m/>
    <m/>
    <m/>
    <m/>
    <m/>
    <s v="2. Puesta en producción de la solución tecnológica"/>
    <s v="Puesta en producción"/>
    <n v="1"/>
    <d v="2024-07-01T00:00:00"/>
    <d v="2024-12-31T00:00:00"/>
    <n v="26.142857142857142"/>
    <n v="0"/>
    <n v="0"/>
    <x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Registro y Control Aduanero_x000a__x000a_REFORMULADO_x000a_30112021_x000a_20052022"/>
  </r>
  <r>
    <x v="1"/>
    <x v="2"/>
    <s v="Auditoría a la efectividad de la seguridad y privacidad de la información ASI2018-08_x000a__x000a_H2_x000a__x000a_Período_x000a_01/07/2016 al 31/08/2018"/>
    <s v="ASI 2018008"/>
    <s v="Falta de gobernabilidad sobre los aplicativos no corporativos de la entidad._x000a__x000a_Se evidenció que existen activos de información que se encuentran en la plataforma tecnológica sin el control sobre la administración y gobernabilidad por parte de la SGTIT, como son las bases de datos de los aplicativos no corporativos que contiene información sensible o datos críticos para la entidad, de acuerdo con lo siguiente:_x000a__x000a_a) La administración y accesibilidad de las bases de datos de los aplicativos no corporativos ubicados en los servidores de la entidad, se encuentra bajo la responsabilidad de funcionarios que prestan soporte al aplicativo en las Direcciones Seccionales sin gobernabilidad del Proceso de Servicios Informáticos, evidenciándose en las visitas realizadas a las Direcciones Seccionales de Impuestos y de Aduanas de Bogotá, de acuerdo con el inventario suministrado por los mismos._x000a__x000a_b) Las bases de datos no presentan bitácora de las transacciones que se realizan a través del aplicativo o directamente a la base de datos, que permita realizar control y análisis sobre los cambios efectuados a los mismos._x000a__x000a_c) Las bases de datos sobre las cuales se soportan estos aplicativos, no presentan la robustez , ni seguridad que se requiere para almacenar los datos críticos, tales como Acces, MySQL, Dbase y FoxBase._x000a__x000a_Con esta situación, se incumplen los numerales A.8 “Gestión de Activos”, A.9 “Control de Acceso”, A.12.4 “Registro y seguimiento” y A.12.6.1 “Gestión de vulnerabilidades técnicas&quot; de la norma NTC-ISO-IEC 27001; en el marco del MIPG, se afecta la adecuada implementación de la 3a. dimensión: “Gestión con Valores para Resultados”, numeral 3.2.1.3 “Política de Gobierno Digital” y 3.2.1.4 “Política de Seguridad Digital”, así como de la 7a. Dimensión: Control Interno, en las actividades: Asegurar un ambiente de Control, Efectuar el control a la información y comunicación organizacional e Implementar las actividades de monitoreo y supervisión continua en la entidad._x000a__x000a__x000a__x000a_"/>
    <s v="Lo anterior, se presenta por el no reconocimiento de los aplicativos no corporativos bajo la administración de la SGTIT y la falta de política o lineamiento sobre el uso y administración de estos."/>
    <s v="Realizar informes de seguimiento trimestral del cumplimiento a los memorandos 0203 de 2020 y 0213 de 2021. "/>
    <s v="Realizar informes de seguimiento al cumplimiento de los lineamientos de los memorandos 0203 de 2020 y 0213 de 2021."/>
    <s v="Informes de seguimiento trimestral"/>
    <n v="3"/>
    <d v="2022-10-01T00:00:00"/>
    <d v="2023-06-30T00:00:00"/>
    <n v="38.857142857142854"/>
    <n v="0"/>
    <n v="0"/>
    <x v="1"/>
    <s v="DGIT_x000a_NC - Subproceso Seguridad de la Información_x000a_Oficina de Seguridad de la Información_x000a__x000a_REFORMULADO_x000a_22072020_x000a_20102022_x000a_ACTUALIZADO_x000a_30112021"/>
  </r>
  <r>
    <x v="1"/>
    <x v="2"/>
    <m/>
    <m/>
    <m/>
    <m/>
    <s v="Crear repositorios de evidencias por Dirección de Gestión y/o Dirección Seccional del cumplimento de los lineamientos de los memorandos 0203 de 2020 y 0213 de 2021."/>
    <s v="Repositorios de evidencias de las 17 áreas identificadas en el Inventario de Aplicativos No Corporativos que hacen uso de estas herramientas."/>
    <s v="17 Repositorios de evidencias con todo tipo de documentación referente al tema, por ejemplo: actas de asistencias a reunión virtual o presencial, correos electrónicos y formatos de la entidad."/>
    <n v="17"/>
    <d v="2022-10-01T00:00:00"/>
    <d v="2023-06-30T00:00:00"/>
    <n v="38.857142857142854"/>
    <n v="0"/>
    <n v="0"/>
    <x v="1"/>
    <s v="DGIT_x000a_NC - Subproceso Innovación y Tecnología_x000a_Dirección de Gestión de Innovación y Tecnología_x000a__x000a_REFORMULADO_x000a_24102022"/>
  </r>
  <r>
    <x v="2"/>
    <x v="2"/>
    <s v="Auditoría de Seguimiento a Planes Integrados de Mejoramiento del Proceso de Administración de Cartera - ASA 2017005_x000a__x000a_Período_x000a__x000a_01/01/2016 a 30/01/02017"/>
    <s v="ASA 2017005"/>
    <s v="&quot;No. 16 Debilidad en la caracterización del proceso, en los lineamientos que establecen los requisitos de entrada, flujo de información y trazabilidad de los actos administrativos que llegan a cobranzas. AUDITORÍA ARC 2015003-DSI BOGOTÁ Subdirección de Gestión de Recaudo y Cobranzas - Auditoria a la recuperación de la cartera- OCI_x000a_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_x000a_a) Los actos administrativos proferidos por la Dirección Seccional de Aduanas de Bogotá al igual que en el resto del país, no figuran en los aplicativos informáticos de la entidad, lo que genera riesgo subjetivo en su cobro._x000a_b) Los actos administrativos con destino a cobranzas llegan con el sello de ejecutoria como único requisito, lo cual no garantiza su condición de título ejecutivo._x000a_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_x000a_d)Existen fallas en la comunicación e interacción de los procesos misionales y de apoyo con respecto a las entradas y salidas de los procesos. _x000a_e) Se presenta diversidad de criterio jurídico del término &quot;ejecutoria de actos administrativos tributarios, aduaneros y cambiarios&quot;,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quot;._x000a_Prueba de Auditoría:_x000a_De conformidad con las pruebas de auditoría realizadas para las situaciones anteriores, se evidencia que:  _x000a_a) Existen actos administrativos proferidos por la Dirección Seccional de Aduanas de Bogotá, que no han sido remitidos a la Dirección Seccional de Impuestos de Bogotá para su incorporación en los aplicativos de cobranzas._x000a_b) Se evidencian actos administrativos aduaneros frente a los cuales se interpuso recurso, y es allegado a la División de Gestión de Cobranzas únicamente el fallo de dicho recurso, sin el respectivo acto administrativo que constituye el título ejecutivo._x000a_c) De igual forma, se presentan situaciones en las cuales no es allegado ni el fallo del recurso ni el acto administrativo que constituye el título ejecutivo. Evidenciándose fallas de comunicación e interacción de los procesos con respecto a las entradas y salidas de los mismos. Por lo anterior, las situaciones que dieron lugar a la formulación del hallazgo persisten."/>
    <s v="Ausencia de un sistema informático de la Dian para la gestión de actos administrativos aduaneros y cambiarios  y por falta de lineamientos para el debido control."/>
    <s v="Realizar al interior de cada uno de los grupos internos de trabajo que conforman la Division de Gestión de Cobranzas (3 Persuasivas, 2 coactivas, 1 Facilidades de pago y 1 Rep. Externa) jornadas de retroalimentación en el proceso de Administración de Cartera, sobre los procedimientos y las orientaciones necesarias para su cumplimiento."/>
    <s v="Adelantar las actividades establecidos en los memorandos 307 del 10 OCT 2015, 39 del 9 FEB 2016 y 319 de 31 OCT 2017"/>
    <s v="FT-GH-1722_x000a_Registro de Asistencia Capacitación Interna"/>
    <n v="7"/>
    <d v="2017-09-01T00:00:00"/>
    <d v="2017-12-31T00:00:00"/>
    <n v="17.285714285714285"/>
    <n v="7"/>
    <n v="1"/>
    <x v="0"/>
    <s v="DGI_x000a_DS - Subproceso Administaciòn de Cartera_x000a_Direccion Seccional de Impuestos de Bogota_x000a_División de Cobranzas_x000a_Grupos Internos de Trabajo_x000a__x000a_ACTUALIZADO_x000a_30112021"/>
  </r>
  <r>
    <x v="2"/>
    <x v="2"/>
    <m/>
    <m/>
    <m/>
    <m/>
    <s v="Realizar la migración a SIPAC de todos los expedientes que se encuentren en SISCOBRA en cumplimiento de las actividades establecidos en los memorandos 307 del 10 OCT 2015, 39 del 9 FEB 2016 y 319 de 31 OCT 2017."/>
    <m/>
    <s v="Aplicativo SIPAC actualizado"/>
    <n v="1"/>
    <d v="2021-12-01T00:00:00"/>
    <d v="2022-03-31T00:00:00"/>
    <n v="17.142857142857142"/>
    <n v="1"/>
    <n v="1"/>
    <x v="0"/>
    <s v="DGI_x000a_NC - Subproceso Administracion de Cartera - Recaudo - Devoluciones_x000a_Direccion de Gestion de Impuestos_x000a_Subdireccion de Recaudo -  _x000a_Coordinacion de Administracion de Aplicativos de Impuestos_x000a__x000a_DS - Subproceso Administracion de Cartera - Recaudo - Devoluciones_x000a_Direcciones Seccionales de Impuestos y Aduanas _x000a_División de Recaudo y Cobranzas _x000a__x000a_DS - Subproceso Administracion de Cartera - Recaudo - Devoluciones_x000a_Direcciones Seccionales de Impuestos_x000a_División de Recaudo y Cobranzas _x000a_División de Cobranzas_x000a__x000a_REFORMULADO_x000a_07112018_x000a_30112021"/>
  </r>
  <r>
    <x v="2"/>
    <x v="2"/>
    <m/>
    <m/>
    <m/>
    <m/>
    <s v="Implementar una solución informatica sujeta a la implementación del plan de modernización tecnologica de la DIAN.(LEY 1819 DEL 2016), con el fin de contar con la información integrada, actualizada y confiable para el proceso de Administración de Cartera."/>
    <s v="Adelantar el proceso de contratación de la solución tecnológica"/>
    <s v="Contrato firmado"/>
    <n v="1"/>
    <d v="2023-01-01T00:00:00"/>
    <d v="2023-10-31T00:00:00"/>
    <n v="43.285714285714285"/>
    <n v="0"/>
    <n v="0"/>
    <x v="1"/>
    <s v="DGI_x000a_NC - Subproceso Innovacion y Tecnologia_x000a_Direccion de Gestion e Innovacion y Tecnologia_x000a_Subdireccion de Innovacion y proyectos_x000a_Subdireccion de Soluciones y desarrollo_x000a__x000a_REFORMULADO_x000a_20052022_x000a_09122022"/>
  </r>
  <r>
    <x v="2"/>
    <x v="2"/>
    <m/>
    <m/>
    <m/>
    <m/>
    <m/>
    <s v="Inicio de la implementación de la solución tecnológica del Proyecto."/>
    <s v="Plan de trabajo de_x000a_implementación de la solución_x000a_tecnológica."/>
    <n v="1"/>
    <d v="2023-11-01T00:00:00"/>
    <d v="2024-05-31T00:00:00"/>
    <n v="30.285714285714285"/>
    <n v="0"/>
    <n v="0"/>
    <x v="1"/>
    <s v="DGI_x000a_NC - Subproceso Innovacion y Tecnologia_x000a_Direccion de Gestion e Innovacion y Tecnologia_x000a_Subdireccion de Innovacion y proyectos_x000a_Subdireccion de Soluciones y desarrollo_x000a__x000a_REFORMULADO_x000a_20052022_x000a_09122022"/>
  </r>
  <r>
    <x v="2"/>
    <x v="2"/>
    <m/>
    <m/>
    <m/>
    <m/>
    <m/>
    <m/>
    <s v="Seguimiento trimestral a la implementación de la solución Tecnológica"/>
    <n v="4"/>
    <d v="2024-06-01T00:00:00"/>
    <d v="2025-05-31T00:00:00"/>
    <n v="52"/>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e Innovacion y Tecnologia_x000a_Subdireccion de Innovacion y proyectos_x000a_Subdireccion de Soluciones y desarrollo_x000a_Subdireccion de Infraestructura Tecnologica y de operaciones_x000a__x000a_REFORMULADO_x000a_20052022_x000a_09122022_x000a_"/>
  </r>
  <r>
    <x v="2"/>
    <x v="2"/>
    <m/>
    <m/>
    <m/>
    <m/>
    <m/>
    <s v="Implantación de la solución tecnológica "/>
    <s v="Puesta en producción de la solución"/>
    <n v="1"/>
    <d v="2025-06-01T00:00:00"/>
    <d v="2025-12-31T00:00:00"/>
    <n v="30.428571428571427"/>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e Innovacion y Tecnologia_x000a_Subdireccion de Innovacion y proyectos_x000a_Subdireccion de Soluciones y desarrollo_x000a_Subdireccion de Infraestructura Tecnologica y de operaciones_x000a__x000a_REFORMULADO_x000a_20052022_x000a_09122022"/>
  </r>
  <r>
    <x v="2"/>
    <x v="2"/>
    <s v="Auditoría de Seguimiento a Planes Integrados de Mejoramiento del Proceso de Administración de Cartera - ASA 2017005_x000a_Período_x000a__x000a_01/01/2016 a 30/01/02017"/>
    <s v="ASA 2017005"/>
    <s v="&quot;Desactualización del aplicativo SISCOBRA ADUANERO. - AUDITORÍA ARC 2015003 - Grandes Contribuyentes_x000a__x000a_a. Verificado el reporte de los cien (100) actos administrativos más representativos por un valor de $85.974 millones, clasificados en SISCOBRA ADUANERO como debido cobrar, se evidenció que 14 están pendientes de actualizar en Siscobra aduanero.&quot;_x000a__x000a_Prueba de Auditoria:_x000a_Verificada la actualización de SISCOBRA Aduanero frente a los actos administrativos aduaneros expedidos por la Dirección Seccional de Aduanas de Bogotá, con fallos de recursos de la Subdirección de Gestión de Recursos Jurídicos, notificados y ejecutoriados, en 21 actos revisados se evidenció que diez (10) actos administrativos no han sido allegados a la Seccional de Grandes Contribuyentes ni se ha informado si están en curso demandas ante el contencioso administrativo, para los NIT 805.000.240 Resolución Sanción No.1024 por valor de$ 84.066.840 de fecha de ejecutoría  15/07/2016, NIT 805.011.074 Liquidaciones Oficiales - de revisión No.521 por valor de $ 2.649.138.000 de fecha de ejecutoria 27/04/2016, NIT 830.017.271 Resolución Sanción No. 259 por valor de $ 154.592.599 de fecha de ejecutoria 24/02/2016, NIT 830.017.271 Resolución Sanción No.408 por valor de $ 136.259.526 de fecha de ejecutoria 04/04/2016, NIT 830.017.271 Resolución Sanción No.498 por valor de $ 88.834.468 de fecha de ejecutoría 18/04/2016, NIT 830.050.346 Liquidaciones Oficiales - De Revisión No.381 por valor de $ 24.374.000 de fecha de ejecutoría 22/03/2016, NIT 830.050.346 Liquidaciones Oficiales - De Revisión No.1049 $ 36.297.000 de fecha de ejecutoría 25/07/2016, NIT 830.050.346 Liquidaciones Oficiales - De Revisión No.1050 por valor de $ 26.541.000 de fecha de ejecutoría 25/07/2016, NIT 860.002.693 Liquidaciones Oficiales - De Revisión No.1437 por valor de $533.140.000 de fecha de ejecutoria 21/09/2016,  NIT 860.020.309Liquidaciones Oficiales – Corrección No.750 Por valor de $ 185.957.000 de fecha de ejecutoría 07/06/2016 y NIT 860.020.309 Liquidaciones Oficiales – corrección No.1235 por valor de $ 153.492.000 de fecha de ejecutoría 22/08/2016, NIT 860.020.309 Liquidaciones Oficiales – Corrección No.1426 por valor de $ 50.988.000 de fecha de ejecutoría 19/09/2016 y NIT 860.515.993 Liquidaciones Oficiales – Corrección No.1090 por valor de $ 304.177.000 de fecha de ejecutoria 27/07/2016, los cuales no han sido allegados a la seccional de Grandes Contribuyentes para la respectiva gestión de cobro._x000a__x000a_De igual forma se presentan las siguientes situaciones:_x000a__x000a_1. Existen obligaciones sin descargar en SISCOBRA: NIT 830118785. No se actualizaron los pagos en SISCOBRA Aduanero, el usuario aduanero canceló la suma de $ 367.594,000. de igual forma, no se afectó el estado de las obligaciones que estaban demandadas._x000a_2. Actos Administrativos demandados frente a los cuales se les declaró la Nulidad y están cargadas las obligaciones: NIT 892400030, Titulo ejecutivo: Resolución Sanción No. 455 del 23/03/2011 por valor de $2.769.000, creada en SISCOBRA el 21/10/2012, y fue declarada su nulidad desde 06/12/2012 por el Juzgado 14 Administrativo de Bogotá, obligación que debe estar en cero y aparece en el libro radicador de Siscobra con deuda de $2.769.000. Por lo anterior, las situaciones que dieron lugar a la formulación del hallazgo persisten."/>
    <s v="Problemas en los insumos para la conformación del expediente y su inclusión en el aplicativo SISCOBRA ADUANERO._x000a__x000a_Falta de una solución informática para la gestión de cobro aduanero y cambiario."/>
    <s v="Realizar al interior de la División de Gestión de Cobranzas capacitación a todos los funcionarios acerca de la Caracterización del Proceso de Administración de Cartera CP-CA-0014, recalcando los temas de Proveedores y Entradas  y remitir al buzón coordinacioncobranzas@dian.gov.co el formato FT-GH-1722 Registro de Asistencia Capacitación Interna"/>
    <m/>
    <s v="FT-GH-1722_x000a_Registro de Asistencia Capacitación Interna"/>
    <n v="1"/>
    <d v="2017-09-01T00:00:00"/>
    <d v="2017-12-31T00:00:00"/>
    <n v="17.285714285714285"/>
    <n v="1"/>
    <n v="1"/>
    <x v="0"/>
    <s v="DGI_x000a_NC - Subproceso  Administracion de Cartera                                                                            _x000a_Dirección Operativa de Grandes Contribuyentes                                             _x000a_Subdirección Operativa de Servicio, Recaudo, Cobro y Devoluciones_x000a_Coordinación de Cobranzas _x000a__x000a_ACTUALIZADO_x000a_30112021_x000a__x000a_REFORMULADO_x000a_20052022"/>
  </r>
  <r>
    <x v="2"/>
    <x v="2"/>
    <m/>
    <m/>
    <m/>
    <m/>
    <m/>
    <s v="Adelantar el proceso de contratación de la solución tecnológica"/>
    <s v="Contrato firmado"/>
    <n v="1"/>
    <d v="2023-01-01T00:00:00"/>
    <d v="2023-10-31T00:00:00"/>
    <n v="43.285714285714285"/>
    <n v="0"/>
    <n v="0"/>
    <x v="1"/>
    <s v="DGI_x000a_NC - Subproceso Innovacion y Tecnologia_x000a_Direccion de Gestion e Innovacion y Tecnologia_x000a_Subdireccion de Innovacion y proyectos_x000a_Subdireccion de Soluciones y desarrollo_x000a__x000a_REFORMULADO_x000a_20052022_x000a_09122022"/>
  </r>
  <r>
    <x v="2"/>
    <x v="2"/>
    <m/>
    <m/>
    <m/>
    <m/>
    <m/>
    <s v="Inicio de la implementación de la solución tecnológica del Proyecto."/>
    <s v="Plan de trabajo de_x000a_implementación de la solución_x000a_tecnológica."/>
    <n v="1"/>
    <d v="2023-11-01T00:00:00"/>
    <d v="2024-05-31T00:00:00"/>
    <n v="30.285714285714285"/>
    <n v="0"/>
    <n v="0"/>
    <x v="1"/>
    <s v="DGI_x000a_NC - Subproceso Innovacion y Tecnologia_x000a_Direccion de Gestion e Innovacion y Tecnologia_x000a_Subdireccion de Innovacion y proyectos_x000a_Subdireccion de Soluciones y desarrollo_x000a__x000a_REFORMULADO_x000a_20052022_x000a_09122022"/>
  </r>
  <r>
    <x v="2"/>
    <x v="2"/>
    <m/>
    <m/>
    <m/>
    <m/>
    <m/>
    <m/>
    <s v="Seguimiento trimestral a la implementación de la solución Tecnológica"/>
    <n v="4"/>
    <d v="2024-06-01T00:00:00"/>
    <d v="2025-05-31T00:00:00"/>
    <n v="52"/>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e Innovacion y Tecnologia_x000a_Subdireccion de Innovacion y proyectos_x000a_Subdireccion de Soluciones y desarrollo_x000a_Subdireccion de Infraestructura Tecnologica y de operaciones_x000a__x000a_REFORMULADO_x000a_20052022_x000a_09122022_x000a_"/>
  </r>
  <r>
    <x v="2"/>
    <x v="2"/>
    <m/>
    <m/>
    <m/>
    <m/>
    <m/>
    <s v="Implantación de la solución tecnológica "/>
    <s v="Puesta en producción de la solución"/>
    <n v="1"/>
    <d v="2025-06-01T00:00:00"/>
    <d v="2025-12-31T00:00:00"/>
    <n v="30.428571428571427"/>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e Innovacion y Tecnologia_x000a_Subdireccion de Innovacion y proyectos_x000a_Subdireccion de Soluciones y desarrollo_x000a_Subdireccion de Infraestructura Tecnologica y de operaciones_x000a__x000a_REFORMULADO_x000a_20052022_x000a_09122022_x000a_"/>
  </r>
  <r>
    <x v="2"/>
    <x v="2"/>
    <s v="Auditoría de Seguimiento a Planes Integrados de Mejoramiento del Proceso de Administración de Cartera - ASA 2017005_x000a__x000a_01/01/2016 a 30/01/02017"/>
    <s v="ASA 2017005"/>
    <s v="&quot;&quot;b. En revisión física de expedientes se encontró que: En el expediente 20143100034 ubicado en coactiva  solo registra aviso de cobro  de fecha abril 14 de 2015, en el expediente 2009210048  falta expedir el acto administrativo que decide sobre el archivo por pago solicitado por la aseguradora acogiéndose al beneficio de ley,  en los expedientes 2012310238 y  20153100017 falta solicitar la copia de la demanda admitida para expedir el acto correspondiente y actualizar el aplicativo SISCOBRA ADUANERO&quot;._x000a__x000a_Prueba de Auditoría:_x000a_Verificada la gestión de cobro de las obligaciones en mora de los contribuyentes en 8 expedientes con NIT 830.035.717, 830.118.785, 892.400.030, 900.088.538, 900.041.323, 830.065.609, 800.142.612 y 800.154.771, se evidenciaron las siguientes situaciones:_x000a_1. Expedientes donde la última actuación es el mandamiento de pago, expedido desde septiembre de 2014:  Expediente 830023202 en SIPAC en etapa coactiva, última actuación en SIPAC fue el mandamiento de pago No. 144896 del 04/09/2014_x000a_2. El tiempo transcurrido entre la resolución que impone la sanción y el aviso de cobro es de 4 años y entre el Aviso de Cobro y la notificación del Mandamiento de Pago transcurrieron 1 año y 4 meses, notificándose con fecha próxima a prescribir la obligación:  NIT 900088538 Resolución Sanción No. 284 del 21/02/2011, Aviso de Cobro 1-31-244-440-377 de fecha 06/05/2015, Mandamiento de Pago No. 027 de fecha 05/09/2016 Notificado Personalmente 8/09/2016._x000a_3. Actuaciones sin realizar en los aplicativos: NIT 892400030, con Resolución Sanción 455 del 23/03/2011, Declaración de nulidad de la sanción antes indicada desde 6/12/2012, sin actualizar el saldo de la obligación en SISCOBRA Aduanero._x000a_4. Avisos de cobro dirigidos solo a la Aseguradora: NIT 830035717, con Resolución Sanción No. 1561 del 16/12/2013 y Resolución que resuelve recurso No. 348 del 10/04/2014, con dos avisos de cobro desde el 20/02/2015, observándose en el expediente que esta ha sido la única actuación de cobro realizada._x000a_5. Obligaciones sin Mandamiento de Pago:  No se evidencia mandamiento de pago frente a la obligación de ventas 2012 -1, la cual fue confirmada mediante el fallo del recurso, expediente con NIT 800154771. Por lo anterior, las situaciones que dieron lugar a la formulación del hallazgo persisten._x000a_"/>
    <s v="Problemas en los insumos para la conformación del expediente y su inclusión en el aplicativo SISCOBRA ADUANERO._x000a__x000a_Falta de una solución informática para la gestión de cobro aduanero y cambiario."/>
    <s v="Implementar una solución informatica sujeta a la implementación del plan de modernización tecnologica de la DIAN.(LEY 1819 DEL 2016), con el fin de contar con la información integrada, actualizada y confiable para el proceso de Administración de Cartera."/>
    <s v="Adelantar el proceso de contratación de la solución tecnológica"/>
    <s v="Contrato firmado"/>
    <n v="1"/>
    <d v="2023-01-01T00:00:00"/>
    <d v="2023-10-31T00:00:00"/>
    <n v="43.285714285714285"/>
    <n v="0"/>
    <n v="0"/>
    <x v="1"/>
    <s v="DGI_x000a_NC - Subproceso Innovacion y Tecnologia_x000a_Direccion de Gestion e Innovacion y Tecnologia_x000a_Subdireccion de Innovacion y proyectos_x000a_Subdireccion de Soluciones y desarrollo_x000a__x000a_REFORMULADO_x000a_20052022_x000a_09122022"/>
  </r>
  <r>
    <x v="2"/>
    <x v="2"/>
    <m/>
    <m/>
    <m/>
    <m/>
    <m/>
    <s v="Inicio de la implementación de la solución tecnológica del Proyecto."/>
    <s v="Plan de trabajo de_x000a_implementación de la solución_x000a_tecnológica."/>
    <n v="1"/>
    <d v="2023-11-01T00:00:00"/>
    <d v="2024-05-31T00:00:00"/>
    <n v="30.285714285714285"/>
    <n v="0"/>
    <n v="0"/>
    <x v="1"/>
    <s v="DGI_x000a_NC - Subproceso Innovacion y Tecnologia_x000a_Direccion de Gestion e Innovacion y Tecnologia_x000a_Subdireccion de Innovacion y proyectos_x000a_Subdireccion de Soluciones y desarrollo_x000a__x000a_REFORMULADO_x000a_20052022_x000a_09122022"/>
  </r>
  <r>
    <x v="2"/>
    <x v="2"/>
    <m/>
    <m/>
    <m/>
    <m/>
    <m/>
    <m/>
    <s v="Seguimiento trimestral a la implementación de la solución Tecnológica"/>
    <n v="4"/>
    <d v="2024-06-01T00:00:00"/>
    <d v="2025-05-31T00:00:00"/>
    <n v="52"/>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e Innovacion y Tecnologia_x000a_Subdireccion de Innovacion y proyectos_x000a_Subdireccion de Soluciones y desarrollo_x000a_Subdireccion de Infraestructura Tecnologica y de operaciones_x000a__x000a_REFORMULADO_x000a_20052022_x000a_09122022_x000a_"/>
  </r>
  <r>
    <x v="2"/>
    <x v="2"/>
    <m/>
    <m/>
    <m/>
    <m/>
    <m/>
    <s v="Implantación de la solución tecnológica "/>
    <s v="Puesta en producción de la solución"/>
    <n v="1"/>
    <d v="2025-06-01T00:00:00"/>
    <d v="2025-12-31T00:00:00"/>
    <n v="30.428571428571427"/>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e Innovacion y Tecnologia_x000a_Subdireccion de Innovacion y proyectos_x000a_Subdireccion de Soluciones y desarrollo_x000a__x000a_REFORMULADO_x000a_31102020_x000a_ACTUALIZADO_x000a_30112021_x000a__x000a_REFORMULADO_x000a_20052022_x000a_09122022"/>
  </r>
  <r>
    <x v="2"/>
    <x v="2"/>
    <s v="Auditoría de Seguimiento a Planes Integrados de Mejoramiento del Proceso de Administración de Cartera - ASA 2017005_x000a__x000a_01/01/2016 a 30/01/02017"/>
    <s v="ASA 2017005"/>
    <s v="&quot;Debilidad en la caracterización del proceso, en los lineamientos que establecen los requisitos de entrada, flujo de información y trazabilidad de los actos administrativos que llegan a cobranzas - AUDITORÍA ARC 2015003-Grandes Contribuyentes- OCI_x000a__x000a_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_x000a_a) Los actos administrativos proferidos por la Dirección Seccional de Aduanas de Bogotá al igual que en el resto del país, no figuran en los aplicativos informáticos de la entidad, lo que genera riesgo subjetivo en su cobro._x000a_b) Los actos administrativos con destino a cobranzas llegan con el sello de ejecutoria como único requisito, lo cual no garantiza su condición de título ejecutivo._x000a_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_x000a_d)Existen fallas en la comunicación e interacción de los procesos misionales y de apoyo con respecto a las entradas y salidas de los procesos. _x000a_e) Se presenta diversidad de criterio jurídico del término &quot;ejecutoria de actos administrativos tributarios, aduaneros y cambiarios&quot;,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quot;._x000a__x000a_Prueba de Auditoria:_x000a_Realizadas las pruebas para verificar la inclusión en los Aplicativos de Cobranzas de los Actos Administrativos proferidos por la Dirección Seccional de Aduanas de Bogotá y de los que contienen fallos de recursos por la Subdirección de Gestión de Recursos Jurídicos, se encontró que: _x000a_1. Frente a los Actos Administrativos allegados a la Dirección Seccional de Grandes Contribuyentes, no se informa si frente a ellos se interpuso recurso._x000a_2. No se indica a la Dirección Seccional si el Acto Administrativo fue objeto de demanda._x000a_3. Las Divisiones de Gestión Jurídica no informan sobre el resultado del fallo del recurso interpuesto frente al Acto Administrativo._x000a_4. La Seccional de Grandes Contribuyentes debe realizar las consultas pertinentes para determinar si el Acto administrativo fue demandado._x000a_5. El área de Notificaciones envía todos los Actos Administrativos, se hayan presentado recurso o no contra ellos, lo que origina que en la seccional de Grandes Contribuyentes deba realizarse la trazabilidad para determinar la exigibilidad del título ejecutivo o no._x000a_6. Actos administrativos aduaneros con fallos de recursos expedidos por la Subdirección de Gestión de Recursos Jurídicos, que se encuentran ejecutoriados y no están incluidos en SISCOBRA. (Ver actos mencionados en el hallazgo Desactualización del aplicativo SISCOBRA Aduanero).  Por lo anterior, las situaciones que dieron lugar a la formulación del hallazgo persisten._x000a_"/>
    <s v="Ausencia de un sistema informático de la Dian para la gestión de actos administrativos aduaneros y cambiarios  y por falta de lineamientos para el debido control."/>
    <s v="Realizar al interior de la División de Gestión de Cobranzas jornadas de retroalimentación en el proceso de Administración de Cartera, sobre los procedimientos y las orientaciones necesarias para su cumplimiento."/>
    <m/>
    <s v="FT-GH-1722_x000a_Registro de Asistencia Capacitación Interna"/>
    <n v="1"/>
    <d v="2017-09-01T00:00:00"/>
    <d v="2017-12-31T00:00:00"/>
    <n v="17.285714285714285"/>
    <n v="1"/>
    <n v="1"/>
    <x v="0"/>
    <s v="DGI_x000a_NC - Subproceso  Administracion de Cartera.                                                                            _x000a_Dirección  Operativa de Grandes Contribuyentes                                             _x000a_Subdirección Operativa de Servicio, Recaudo, Cobro y Devoluciones_x000a_Coordinación de Cobranzas _x000a__x000a_ACTUALIZADO_x000a_30112021_x000a__x000a__x000a_"/>
  </r>
  <r>
    <x v="2"/>
    <x v="2"/>
    <m/>
    <m/>
    <m/>
    <m/>
    <s v="Realizar al interior de cada uno de los grupos internos de trabajo que conforman la Division de Gestión de Cobranzas jornadas de retroalimentación en el proceso de Administración de Cartera, sobre los procedimientos y las orientaciones necesarias para su cumplimiento. especialmente  aplicación a los lineamientos establecidos por la Coordinación Control Básico de Obligaciones en cuanto a la Captura de actos administrativos en siscobra Aduanero."/>
    <m/>
    <s v="FT-GH-1722_x000a_Registro de Asistencia Capacitación Interna"/>
    <n v="1"/>
    <d v="2017-09-01T00:00:00"/>
    <d v="2017-12-31T00:00:00"/>
    <n v="17.285714285714285"/>
    <n v="1"/>
    <n v="1"/>
    <x v="0"/>
    <s v="DGI_x000a_NC - Subproceso  Administracion de Cartera.                                                                            _x000a_Dirección Operativa de Grandes Contribuyentes_x000a_Subdirección Operativa de Servicio, Recaudo, Cobro y Devoluciones_x000a_Coordinación de Cobranzas _x000a__x000a_ACTUALIZADO_x000a_30112021"/>
  </r>
  <r>
    <x v="2"/>
    <x v="2"/>
    <m/>
    <m/>
    <m/>
    <m/>
    <s v="Implementar una solución informatica sujeta a la implementación del plan de modernización tecnologica de la DIAN.(LEY 1819 DEL 2016), con el fin de contar con la información integrada, actualizada y confiable para el proceso de Administración de Cartera."/>
    <s v="Adelantar el proceso de contratación de la solución tecnológica"/>
    <s v="Contrato firmado"/>
    <n v="1"/>
    <d v="2023-01-01T00:00:00"/>
    <d v="2023-10-31T00:00:00"/>
    <n v="43.285714285714285"/>
    <n v="0"/>
    <n v="0"/>
    <x v="1"/>
    <s v="DGI_x000a_NC - Subproceso Innovacion y Tecnologia_x000a_Direccion de Gestion e Innovacion y Tecnologia_x000a_Subdireccion de Innovacion y proyectos_x000a_Subdireccion de Soluciones y desarrollo_x000a__x000a_REFORMULADO_x000a_20052022_x000a_09122022"/>
  </r>
  <r>
    <x v="2"/>
    <x v="2"/>
    <m/>
    <m/>
    <m/>
    <m/>
    <m/>
    <s v="Inicio de la implementación de la solución tecnológica del Proyecto."/>
    <s v="Plan de trabajo de_x000a_implementación de la solución_x000a_tecnológica."/>
    <n v="1"/>
    <d v="2023-11-01T00:00:00"/>
    <d v="2024-05-31T00:00:00"/>
    <n v="30.285714285714285"/>
    <n v="0"/>
    <n v="0"/>
    <x v="1"/>
    <s v="DGI_x000a_NC - Subproceso Innovacion y Tecnologia_x000a_Direccion de Gestion e Innovacion y Tecnologia_x000a_Subdireccion de Innovacion y proyectos_x000a_Subdireccion de Soluciones y desarrollo_x000a__x000a_REFORMULADO_x000a_20052022_x000a_09122022"/>
  </r>
  <r>
    <x v="2"/>
    <x v="2"/>
    <m/>
    <m/>
    <m/>
    <m/>
    <m/>
    <m/>
    <s v="Seguimiento trimestral a la implementación de la solución Tecnológica"/>
    <n v="4"/>
    <d v="2024-06-01T00:00:00"/>
    <d v="2025-05-31T00:00:00"/>
    <n v="52"/>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e Innovacion y Tecnologia_x000a_Subdireccion de Innovacion y proyectos_x000a_Subdireccion de Soluciones y desarrollo_x000a__x000a_REFORMULADO_x000a_31102020_x000a_ACTUALIZADO_x000a_30112021_x000a__x000a_REFORMULADO_x000a_20052022_x000a_09122022"/>
  </r>
  <r>
    <x v="2"/>
    <x v="2"/>
    <m/>
    <m/>
    <m/>
    <m/>
    <m/>
    <s v="Implantación de la solución tecnológica "/>
    <s v="Puesta en producción de la solución"/>
    <n v="1"/>
    <d v="2025-06-01T00:00:00"/>
    <d v="2025-12-31T00:00:00"/>
    <n v="30.428571428571427"/>
    <n v="0"/>
    <n v="0"/>
    <x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e Innovacion y Tecnologia_x000a_Subdireccion de Innovacion y proyectos_x000a_Subdireccion de Soluciones y desarrollo_x000a__x000a_REFORMULADO_x000a_31102020_x000a_20052022_x000a_09122022_x000a__x000a_ACTUALIZADO_x000a_30112021"/>
  </r>
  <r>
    <x v="2"/>
    <x v="2"/>
    <s v="Evaluación a la Administración de  Riesgos asociados a los procedimientos de Devoluciones y/o Compensaciones y Tráfico Postal y envios urgentes_x000a__x000a_H7_x000a__x000a_Periodo 01/01/2016 al 30/09/2016"/>
    <s v=" ARC 2016008"/>
    <s v="Deficiencia en la gestión de riesgos en el Subproceso de Devoluciones y/o Compensaciones._x000a__x000a_En la Dirección Seccional de Impuestos de Medellín, se verificó el Procedimiento de Devoluciones y/o Compensaciones por saldos a favor generados en las declaraciones de impuesto sobre las ventas (IVA), por exportaciones de oro y el Procedimiento de Investigación de Obligaciones Tributarias, Sustanciales y formales  de Fiscalización relacionado con los programas AD y PD de estas devoluciones._x000a__x000a_En las verificaciones efectuadas al Procedimiento de Devoluciones y/o Compensaciones, a través de una muestra de 46 expedientes, del período 1 de enero de 2015 al 30 de junio de 2016, se observaron deficiencias en la gestión de riesgos institucionales, las cuales se evidencian en las siguientes situaciones:_x000a__x000a_a) Limitación en la sustanciación: En 25 expedientes no se está realizando la verificación de los requisitos de fondo de las marcas asignadas por el SIE Devoluciones. _x000a__x000a_b) Vencimiento de Términos: En cinco expedientes, identificados en los papeles de trabajo,  se presentó vencimiento de los términos para proferir la Resolución de Devolución y/o Compensación y adicionalmente no se informó al jefe inmediato la materialización del riesgo de vencimiento de términos establecido en la matriz de riesgos del Subproceso de Devoluciones y/o Compensaciones, a través del formato FT-IC- 2097 establecido en el Procedimiento PR-IC-0293 Monitoreo y Mejoramiento de la Gestión de Riesgos. Esta situación tiene una presunta incidencia disciplinaria. _x000a__x000a_c) Insuficiencia en los documentos mínimos que conforman los expedientes: No se incluye la impresión de la relación de documentos anexos a la solicitud radicada a través del SIE en 3 expedientes, el certificado de existencia y representación legal en 8 expedientes y la impresión de las declaraciones de IVA que soportan la imputación del saldo a favor en 13 expedientes. _x000a_Criterios: Con lo anterior se incumple con: Las actividades 3 y 4 del procedimiento PR-RE-0124 y numeral 5.5 de la cartilla CA-RE-0038 vigentes al momento de conformación de los expedientes auditados, El Artículo 855 del Estatuto Tributario, Las actividades 1, 3 y 4 del procedimiento PR-IC-0293 &quot;Monitoreo y Mejoramiento de la Gestión de Riesgos” y el  Módulo de Control de Planeación y Gestión, Componente Administración del Riesgo, elemento  Análisis y Valoración del riesgo del MECI 2014. _x000a_"/>
    <s v="a) Del análisis de las estadísticas suministradas por la DSI de Medellín, se identificó incremento significativo de las solicitudes de devolución y/o compensación, las cuales son atendidas con los mismos recursos asignados. _x000a__x000a_b) Diversos lineamientos y planes de contingencia permanentes implementados desde el nivel central y la seccional, que conducen a levantar las marcas sin verificar y a disminuir los documentos mínimos para la conformación de los expedientes._x000a__x000a_c) Alto número de tareas asignadas por el SIE y marcas repetidas para verificar._x000a__x000a_d) Falta de oportunidad en la actualización del SIE Devoluciones y de desarrollos informáticos que permitan utilizar el sistema para solicitudes de devolución por otros conceptos._x000a__x000a_e) Deficiencia en la aplicación de los controles para evitar el vencimiento de los  términos para proferir la resolución de devolución y/o compensación, y para garantizar que se incluyan los documentos establecidos en el PR-RE-0124._x000a__x000a_f) Desatención del Procedimiento PR-IC-0293 Monitoreo y Mejoramiento de la Gestión de Riesgos._x000a_"/>
    <s v="Implementar la solución informática asociada a las funcionalidades del Servicio Informático de Devoluciones que permitirá la gestión de la totalidad de los conceptos de devolución y la captura de resoluciones de devolución y/o compensación proferidas de forma manual que no han afectado el servicio de la obligación financiera, proyecto denominado Módulo SIDEV, antes DECOVI, de los demás conceptos de devolución y Contingencias (Incluye fases de radicación, acto administrativo, notificación y reportes), la cual considera la ejecución de las siguientes etapas:_x000a__x000a_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
    <s v="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
    <s v="a.i) Documento FT SI 2007 Especificación funcional detallada Fase I, entregado a la Subdirección de Gestión de Tecnología para que dicha dependencia realice el análisis y diseño."/>
    <n v="1"/>
    <d v="2016-09-01T00:00:00"/>
    <d v="2017-03-31T00:00:00"/>
    <n v="30.142857142857142"/>
    <n v="1"/>
    <n v="1"/>
    <x v="0"/>
    <s v="DGI_x000a_NC - Subproceso Recaudo - Devoluciones_x000a_Dirección de Gestión  de Impuestos_x000a_Subdirección de Devoluciones._x000a__x000a_ACTUALIZADO_x000a_30112021"/>
  </r>
  <r>
    <x v="2"/>
    <x v="2"/>
    <m/>
    <m/>
    <m/>
    <m/>
    <s v="Desarrollar o adquirir la solución tecnológica "/>
    <s v="Adelantar el proceso de contratación de la solución tecnológica"/>
    <s v="Contrato firmado"/>
    <n v="1"/>
    <d v="2023-01-01T00:00:00"/>
    <d v="2023-10-31T00:00:00"/>
    <n v="43.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2"/>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e Innovación y Tecnología_x000a_Subdirección de Innovación y Proyectos_x000a_Subdirección de Soluciones y Desarrollo_x000a__x000a_REFORMULADO _x000a_30042020 _x000a_31102020 _x000a_10052021_x000a_30112021_x000a_20052022_x000a_09122022"/>
  </r>
  <r>
    <x v="2"/>
    <x v="2"/>
    <m/>
    <m/>
    <m/>
    <m/>
    <m/>
    <m/>
    <s v="Seguimiento trimestral a la implementación de la solución Tecnológica"/>
    <n v="4"/>
    <d v="2024-06-01T00:00:00"/>
    <d v="2025-05-31T00:00:00"/>
    <n v="52"/>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Recaudo - Devoluciones_x000a_Dirección de Gestión  de Impuestos_x000a_Subdirección de Devoluciones_x000a__x000a_REFORMULADO_x000a_20052022_x000a_09122022"/>
  </r>
  <r>
    <x v="2"/>
    <x v="2"/>
    <m/>
    <m/>
    <m/>
    <m/>
    <m/>
    <s v="Implantación de la solución tecnológica "/>
    <s v="Puesta en producción de la solución"/>
    <n v="1"/>
    <d v="2025-06-01T00:00:00"/>
    <d v="2025-12-31T00:00:00"/>
    <n v="30.428571428571427"/>
    <n v="0"/>
    <n v="0"/>
    <x v="1"/>
    <s v="DGI_x000a_NC - Subproceso Innovación y Tecnología_x000a_Dirección de Gestión e Innovación y Tecnología_x000a_Subdirección de Innovación y Proyectos_x000a_Subdirección de Soluciones y Desarrollo_x000a_Subdirección de Infraestructura Tecnológica y de Operaciones_x000a__x000a_NC - Subproceso Recaudo - Devoluciones_x000a_Dirección de Gestión  de Impuestos_x000a_Subdirección de Devoluciones_x000a__x000a_REFORMULADO_x000a_20052022_x000a_09122022"/>
  </r>
  <r>
    <x v="2"/>
    <x v="2"/>
    <m/>
    <m/>
    <m/>
    <m/>
    <s v="b.i.) Adicionar al reporte de Solicitudes Radicadas por Dirección Seccional una columna donde se registre el número de días transcurrido desde la fecha de radicación a la fecha de generación del reporte-"/>
    <s v="b.i.) Adicionar al reporte de Solicitudes Radicadas por Dirección Seccional una columna donde se registre el número de días transcurrido desde la fecha de radicación a la fecha de generación del reporte-"/>
    <s v="b.i) Documento especificación funcional FT SI 2206 Adición columna Días Transcurridos"/>
    <n v="1"/>
    <d v="2017-03-01T00:00:00"/>
    <d v="2017-04-30T00:00:00"/>
    <n v="8.5714285714285712"/>
    <n v="1"/>
    <n v="1"/>
    <x v="0"/>
    <s v="DGI_x000a_NC - Proceso Recaudo - Devoluciones_x000a_Dirección de Gestión  de Impuestos_x000a_Subdirección de Devoluciones_x000a__x000a_ACTUALIZADO_x000a_30112021"/>
  </r>
  <r>
    <x v="2"/>
    <x v="2"/>
    <m/>
    <m/>
    <m/>
    <m/>
    <s v="b.ii) Puesta en producción adición columna días transcurridos desde la fecha de radicación a la fecha de generación del reporte"/>
    <s v="b.ii) Puesta en producción adición columna días transcurridos desde la fecha de radicación a la fecha de generación del reporte"/>
    <s v="b.ii) Reporte en producción"/>
    <n v="1"/>
    <d v="2017-04-30T00:00:00"/>
    <d v="2017-06-30T00:00:00"/>
    <n v="8.7142857142857135"/>
    <n v="1"/>
    <n v="1"/>
    <x v="0"/>
    <s v="DGI_x000a_NC - Subproceso de Innovación y Tecnologia_x000a_Dirección de Gestión de Innovación y Tecnología_x000a_Subdirección de Soluciones y Desarrollo_x000a__x000a_ACTUALIZADO_x000a_30112021_x000a_  "/>
  </r>
  <r>
    <x v="2"/>
    <x v="2"/>
    <s v=" AUDITORÍA CONTROL INTERNO CONTABLE FUNCIÓN RECAUDADORA. - ACC2018-02_x000a__x000a__x000a_Periodo 01/01/2017 al 31/12/2018_x000a__x000a_H3"/>
    <s v="ACC 2018002"/>
    <s v="INADECUADA CONCILIACIÓN DE LA CUENTA FONDOS EN TRÁNSITO:_x000a__x000a_Revisado las conciliaciones de la cuenta 1120 Fondos en Tránsito, se observa que solo se realiza conciliación entre las consignaciones realizadas por las Entidades Autorizadas paras Recaudar y la Dirección del Tesoro Nacional, sin tener en cuenta los registros contables por cada uno de los recibos de pago que realizan los contribuyentes, incumpliendo los establecido en el numeral 4.1 Controles asociados a las actividades del proceso contable de la Resolución 357 de 2008._x000a_Lo anterior, debido a que no se tiene un inventario mensual de documentos que ingresan por la red bancaria y a los continuos reprocesos de la obligación financiera que producen notas contables automáticas, lo que genera el riesgo de no ser identificadas las partidas conciliatorias mensualmente, afectando la confiabilidad de las cifras reflejadas en esta cuenta._x000a_"/>
    <s v="Debido a que no se tiene un inventario mensual de documentos que ingresan por la red bancaria y a los continuos reprocesos de la obligación financiera que producen notas contables automáticas"/>
    <s v="Conseguir  una solución informática que permita disponer de información controlada con relevancia contable, a través del monitoreo y control del flujo de documentos que ingresan y salen de la totalidad de los SIES de la Entidad y que afectan el SIE de contabilidad."/>
    <s v="Adelantar el proceso de contratación de la solución tecnológica"/>
    <s v="Contrato firmado"/>
    <n v="1"/>
    <d v="2023-01-01T00:00:00"/>
    <d v="2023-10-31T00:00:00"/>
    <n v="43.285714285714285"/>
    <n v="0"/>
    <n v="0"/>
    <x v="1"/>
    <s v="DGI_x000a_NC - Subproceso Innovación y Tecnología_x000a_Dirección de Gestión de Innovación y Tecnología_x000a_Subdirección de Innovación y Proyectos_x000a_Subdirección de Soluciones y Desarrollo_x000a__x000a_ACTUALIZADO_x000a_30112021_x000a__x000a_REFORMULADO_x000a_20052022_x000a_09122022"/>
  </r>
  <r>
    <x v="2"/>
    <x v="2"/>
    <m/>
    <m/>
    <m/>
    <m/>
    <m/>
    <s v="Inicio de la implementación de la solución tecnológica del Proyecto."/>
    <s v="Plan de trabajo de_x000a_implementación de la solución_x000a_tecnológica."/>
    <n v="1"/>
    <d v="2023-11-01T00:00:00"/>
    <d v="2024-05-31T00:00:00"/>
    <n v="30.285714285714285"/>
    <n v="0"/>
    <n v="0"/>
    <x v="1"/>
    <s v="DGI_x000a_NC - Subproceso Innovación y Tecnología_x000a_Dirección de Gestión de Innovación y Tecnología_x000a_Subdirección de Innovación y Proyectos_x000a_Subdirección de Soluciones y Desarrollo_x000a__x000a_ACTUALIZADO_x000a_30112021_x000a_REFORMULADO_x000a_20052022_x000a_09122022"/>
  </r>
  <r>
    <x v="2"/>
    <x v="2"/>
    <m/>
    <m/>
    <m/>
    <m/>
    <m/>
    <m/>
    <s v="Seguimiento trimestral a la implementación de la solución Tecnológica"/>
    <n v="4"/>
    <d v="2024-06-01T00:00:00"/>
    <d v="2025-05-31T00:00:00"/>
    <n v="52"/>
    <n v="0"/>
    <n v="0"/>
    <x v="1"/>
    <s v="DGI_x000a_NC - Subproceso Innovación y Tecnología_x000a_Dirección de Gestión de Innovación y Tecnología_x000a_Subdirección de Innovación y Proyectos_x000a_Subdirección de Soluciones y Desarrollo_x000a_Subdirección de Infraestructura Tecnológica y de Operaciones _x000a__x000a_NC – Subproceso Recaudo - Devoluciones_x000a_Dirección de Gestión de Impuestos_x000a_Subdirección de Recaudo_x000a_Coordinación de Control a Entidades Recaudadoras_x000a__x000a_NC - Subproceso Función Recaudadora_x000a_Dirección de Gestión de Impuestos_x000a_Subdirección de Recaudo_x000a_Coordinación de Contabilidad de la Función Recaudadora_x000a__x000a_ACTUALIZADO_x000a_30112021_x000a__x000a_REFORMULADO_x000a_20052022_x000a_09122022"/>
  </r>
  <r>
    <x v="2"/>
    <x v="2"/>
    <m/>
    <m/>
    <m/>
    <m/>
    <m/>
    <s v="Implantación de la solución tecnológica "/>
    <s v="Puesta en producción de la solución"/>
    <n v="1"/>
    <d v="2025-06-01T00:00:00"/>
    <d v="2025-12-31T00:00:00"/>
    <n v="30.428571428571427"/>
    <n v="0"/>
    <n v="0"/>
    <x v="1"/>
    <s v="DGI_x000a_NC - Subproceso Innovación y Tecnología_x000a_Dirección de Gestión de Innovación y Tecnología_x000a_Subdirección de Innovación y Proyectos_x000a_Subdirección de Soluciones y Desarrollo_x000a_Subdirección de Infraestructura Tecnológica y de Operaciones _x000a__x000a_NC – Subproceso Recaudo - Devoluciones_x000a_Dirección de Gestión de Impuestos_x000a_Subdirección de Recaudo_x000a_Coordinación de Control a Entidades Recaudadoras_x000a__x000a_NC - Subproceso Función Recaudadora_x000a_Dirección de Gestión de Impuestos_x000a_Subdirección de Recaudo_x000a_Coordinación de Contabilidad de la Función Recaudadora_x000a__x000a_ACTUALIZADO_x000a_30112021_x000a__x000a_REFORMULADO_x000a_20052022_x000a_09122022_x000a_"/>
  </r>
  <r>
    <x v="2"/>
    <x v="2"/>
    <s v="Auditoría a la Gestión de las Devoluciones y/o Compensaciones ADC2019-007_x000a__x000a_Periodo_x000a_01/01/201/ al 30/06/2019_x000a__x000a_H2"/>
    <s v="ADC 2019007"/>
    <s v="EXPEDIENTES FINALIZADOS SIN CERRAR EN EL SISTEMA DE INFORMACION DEVOLUCIONES._x000a_De una muestra de 70 asuntos radicados en el Sistema de Información Devoluciones del periodo enero de 2018 a junio de 2019, de los cuales 56 terminados por el SI y 14 de manera manual, con actos administrativos de: Inadmisión, Rechazo y Resolución de devolución y/o compensación, a la fecha de la auditoría figuraban en el sistema con estado abierto, como se detalla en el Anexo No. 2._x000a_"/>
    <s v="Insuficiencia en los controles establecidos para garantizar el cierre de los expedientes en el SI Devoluciones,"/>
    <s v="Verificar que las solicitudes de devolución y/o compensación que hayan cumplido con el término correspondiente, se encuentren en estado &quot;CERRADO&quot;. De acuerdo a la actividad 35 del procedimiento PR-RE-0124. Se debe verificar desde el año 2010 hasta la fecha."/>
    <s v="a) Cerrar mediante el módulo de cierre de asuntos de devoluciones los asuntos que cumplen integralmente las siguientes condiciones:_x000a_ 1) Pasaron a gestión manual, tienen acto administrativo decisorio notificado, se encuentran en estado &quot;ABIERTO&quot;_x000a_ 2) Se gestionaron totalmente por el Servicio Informático de Devoluciones y su acto administrativo decisorio se envió con planilla manual."/>
    <s v="Listado consolidado mensual de asuntos identificados con las condiciones de la actividad a) a los cuales se les realizó la acción correctiva de cierre de asuntos mediante el módulo de cierre de asuntos del Servicio Informático de Devoluciones._x000a_Nota: Seccionales que no tengan asuntos con las condiciones descritas, deben enviar constancia en ese sentido."/>
    <n v="6"/>
    <d v="2022-11-10T00:00:00"/>
    <d v="2023-04-20T00:00:00"/>
    <n v="23"/>
    <n v="0"/>
    <n v="0"/>
    <x v="1"/>
    <s v="DGI_x000a_NC - Subproceso Recaudo-Devoluciones._x000a_Dirección de Gestión de Impuestos._x000a_Subdirección de Devoluciones._x000a_Dirección Operativa de Grandes Contribuyentes_x000a_Subdirección de Servicio, Recaudo, Cobro y Devoluciones _x000a__x000a_DS - Subproceso Recaudo-Devoluciones._x000a_Dirección Seccional de Impuestos y Aduanas_x000a_Dirección Seccional de Impuestos._x000a_División de Recaudo o División de Recaudo y Cobranzas._x000a__x000a_ACTUALIZADO_x000a_30112021_x000a_REFORMULADO_x000a_24102022"/>
  </r>
  <r>
    <x v="2"/>
    <x v="2"/>
    <m/>
    <m/>
    <m/>
    <m/>
    <m/>
    <s v="b) Identificar asuntos que cumplen integralmente las siguientes condiciones:  i) Se gestionaron totalmente a través del Servicio Informático de Devoluciones ii) Tienen acto administrativo decisorio enviado  con planilla para notificar iii) No tienen registrada la fecha de notificación y/o ejecutoria en el sistema notificar por lo tanto se encuentran en estado &quot;ABIERTO&quot;. Listar estos asuntos y asegurarse de que la dependencia competente al interior de la Dirección Seccional realice  el registro de la fecha de notificación y/o ejecutoria en el sistema notificar"/>
    <s v="Listado consolidado mensual de asuntos identificados con las condiciones de la actividad b) a los cuales se les realizó  la acción correctiva de registro de la fecha de notificación y/o ejecutoria en el Sistema Notificar_x000a_Nota: Seccionales que no tengan asuntos con las condiciones descritas, deben enviar constancia en ese sentido."/>
    <n v="6"/>
    <d v="2022-11-10T00:00:00"/>
    <d v="2023-04-20T00:00:00"/>
    <n v="23"/>
    <n v="0"/>
    <n v="0"/>
    <x v="1"/>
    <s v="DGI_x000a_NC - Subproceso Recaudo-Devoluciones._x000a_Dirección de Gestión de Impuestos._x000a_Subdirección de Devoluciones._x000a_Dirección Operativa de Grandes Contribuyentes_x000a_Subdirección de Servicio, Recaudo, Cobro y Devoluciones _x000a__x000a_DS - Subproceso Recaudo-Devoluciones._x000a_Dirección Seccional de Impuestos y Aduanas_x000a_Dirección Seccional de Impuestos._x000a_División de Recaudo o División de Recaudo y Cobranzas._x000a__x000a_ACTUALIZADO_x000a_30112021_x000a_REFORMULADO_x000a_24102022"/>
  </r>
  <r>
    <x v="2"/>
    <x v="2"/>
    <m/>
    <m/>
    <m/>
    <m/>
    <m/>
    <s v="c) Identificar asuntos de solicitudes de devolución que fueron totalmente gestionadas hasta la planilla de remisión para notificación, pero la persona con el Rol &quot;Firmar acto administrativo devolución&quot; registra código de dependencia diferente a Recaudo, se debe solicitar a la Coordinación de Notificaciones del Nivel Central el cambio de código de dependencia a &quot;Recaudo&quot; a fin de que se cierre automáticamente el asunto en el Servicio Informático de Devoluciones. "/>
    <s v="Listado consolidado mensual de asuntos identificados con las condiciones de la actividad c) a los cuales se les realizó  la acción correctiva de cambio de dependencia a &quot;Recaudo&quot; y después de esta acción el asunto de devoluciones pasó aestado &quot;CERRADO&quot;._x000a_Nota: Seccionales que no tengan asuntos con las condiciones descritas, deben enviar constancia en ese sentido."/>
    <n v="6"/>
    <d v="2022-11-10T00:00:00"/>
    <d v="2023-04-20T00:00:00"/>
    <n v="23"/>
    <n v="0"/>
    <n v="0"/>
    <x v="1"/>
    <s v="DGI_x000a_NC - Subproceso Recaudo-Devoluciones._x000a_Dirección de Gestión de Impuestos._x000a_Subdirección de Devoluciones._x000a_Dirección Operativa de Grandes Contribuyentes_x000a_Subdirección de Servicio, Recaudo, Cobro y Devoluciones _x000a__x000a_DS - Subproceso Recaudo-Devoluciones._x000a_Dirección Seccional de Impuestos y Aduanas_x000a_Dirección Seccional de Impuestos_x000a_División de Recaudo o División de Recaudo y Cobranzas._x000a__x000a_ACTUALIZADO_x000a_30112021_x000a_REFORMULADO_x000a_24102022"/>
  </r>
  <r>
    <x v="2"/>
    <x v="2"/>
    <m/>
    <m/>
    <m/>
    <m/>
    <m/>
    <s v="Realizar seguimiento mensual, generando reporte del libro radicador del aplicativo Notificar, donde se debe verificar que en la columna &quot;Fecha Notificación&quot; y &quot;Fecha de Ejecutoria&quot; se encuentran debidamente diligenciadas una vez se cumpla el término correspondiente."/>
    <s v="Informe consolidado de seguimiento mensual a control de notificación de los actos administrativos decisorios de solicitudes de devolución  "/>
    <n v="6"/>
    <d v="2022-11-10T00:00:00"/>
    <d v="2023-04-20T00:00:00"/>
    <n v="23"/>
    <n v="0"/>
    <n v="0"/>
    <x v="1"/>
    <s v="DGI_x000a_NC - Subproceso Recaudo-Devoluciones._x000a_Dirección de Gestión de Impuestos._x000a_Subdirección de Devoluciones._x000a_Dirección Operativa de Grandes Contribuyentes_x000a_Subdirección de Servicio, Recaudo, Cobro y Devoluciones _x000a__x000a_DS - Subproceso Recaudo-Devoluciones._x000a_Dirección Seccional de Impuestos y Aduanas_x000a_Dirección Seccional de Impuestos _x000a_División de Recaudo o División de Recaudo y Cobranzas._x000a__x000a_ACTUALIZADO_x000a_30112021_x000a_REFORMULADO_x000a_24102022"/>
  </r>
  <r>
    <x v="2"/>
    <x v="2"/>
    <m/>
    <m/>
    <m/>
    <m/>
    <s v="Realizar auditorías de escritorio para verificar el cierre de los asuntos en el SI de devoluciones del año 2010 hasta la fecha."/>
    <s v="Realizar auditorías de escritorio para verificar el cierre de los asuntos terminados a través del SIE de Devoluciones, así como también de los asuntos radicados a través del Servicio Informático de  Devoluciones y que fueron terminados en forma manual los cuales deben ser cerrados por el módulo de cierre de asuntos."/>
    <s v="Auditorías de escritorio a cada una de las Direcciones."/>
    <n v="35"/>
    <d v="2023-05-01T00:00:00"/>
    <d v="2023-07-10T00:00:00"/>
    <n v="10"/>
    <n v="0"/>
    <n v="0"/>
    <x v="1"/>
    <s v="DGI_x000a_NC - Subproceso Recaudo - Devoluciones  _x000a_Dirección de Gestión de Impuestos. _x000a_Subdirección de Devoluciones._x000a__x000a_ACTUALIZADO_x000a_30112021"/>
  </r>
  <r>
    <x v="5"/>
    <x v="2"/>
    <s v="AUDITORIA A LA EFECTIVIDAD DE PROGRAMAS Y ACCIONES DE CONTROL – AEP 2022-003_x000a__x000a_Periodo: 1/01/2018 - 31/12/2021_x000a__x000a_H1"/>
    <s v="H1"/>
    <s v="HALLAZGO No. 1.   Baja efectividad de programas y acciones de control auditados_x000a_ _x000a_De la muestra seleccionada y una vez revisados los resultados que arrojaron los análisis preliminares y/o las investigaciones desarrolladas a los seleccionados remitidos a las Direcciones Seccionales de Impuestos de Cali, Aduanas de Cali e Impuestos y Aduanas de Bucaramanga por 4 programas de fiscalización y 4 acciones de control, se observó baja efectividad en: _x000a_  _x000a_1._x0009_Programas y acciones de control tributarios. (Ver tabla No.6  ) _x000a__x000a__x0009_Programa de Control a Inexactos Renta no obligados a llevar contabilidad AG 2015, Memorando 104 de 2018._x000a__x0009_Programa de Control a Créditos Fiscales del Impuesto sobre la Renta y CREE AG 2016, Memorando 201 de 2018._x000a__x0009_Acción de control a Contribuyentes con Beneficio de Auditoría Renta AG 2019, Memorando 153 de 2020._x000a__x000a_2. Programas y acciones de control aduaneros. (Ver tabla No.11 ):_x000a__x000a__x0009_Programa Control al pago de los derechos antidumping 2018-2019 - Memorando 185 de 2019._x000a__x0009_Acción de control Lineamientos para dar cumplimiento a los requisitos establecidos en el artículo 3º. “umbrales para fortalecer el sistema de gestión de riesgo y control aduanero” del decreto 2218 de 2017, modificado por el artículo 1º del Decreto 436 de 2018, Memorando 77 de 2020._x000a__x0009_Acción de control Lineamiento para el control al cumplimiento de requisitos y correcta clasificación arancelaria en la importación de llantas, Memorando 38 de 2020._x000a__x0009_Acción de control Lineamiento para la correcta clasificación arancelaria en la importación de llantas, Memorando 140 de 2020."/>
    <s v="Deficiencias en la  calidad e integridad de la información base para la selección de los casos a investigar y la definición de expectativas de gestión en la planeación _x000a__x000a_Insuficiencia en los recursos destinados al desarrollo de los programas y acciones de control _x000a__x000a_Falencias en su ejecución"/>
    <s v="Actualizar la cartilla CT-COT-0081 en torno a pautas generales para el tratamiento de la calidad de los datos usados en la formulación de programas y campañas de control, así como actualizar e incorporar en la misma cartilla el contenido relacionado con el &quot;Cálculo del valor estimado de los programas y campañas de control&quot;."/>
    <s v="Cartilla CT-COT-0081 actualizada"/>
    <s v="Cartilla"/>
    <n v="1"/>
    <d v="2022-08-08T00:00:00"/>
    <d v="2022-12-31T00:00:00"/>
    <n v="20.714285714285715"/>
    <n v="0"/>
    <n v="0"/>
    <x v="1"/>
    <s v="DGF_x000a_NC - Subprocesos: Fiscalización y Liquidación_x000a_NC - Subproceso Gestión del Riesgo y Programas_x000a_Subdirección de Análisis de Riesgo y Programas"/>
  </r>
  <r>
    <x v="5"/>
    <x v="2"/>
    <m/>
    <m/>
    <m/>
    <m/>
    <s v="Revisar los indicadores de efectividad de los programas, excluyendo de su base de cálculo los seleccionados que son incorporados a otra investigación en curso."/>
    <s v="Cartilla CT-COT-0082 actualizada con la revisión de los indicadores de efectividad"/>
    <s v="Cartilla"/>
    <n v="1"/>
    <d v="2022-08-08T00:00:00"/>
    <d v="2022-12-31T00:00:00"/>
    <n v="20.714285714285715"/>
    <n v="0"/>
    <n v="0"/>
    <x v="1"/>
    <s v="DGF_x000a_NC - Subprocesos: Fiscalización y Liquidación_x000a_NC - Subproceso Gestión del Riesgo y Programas_x000a_Subdirección de Análisis de Riesgo y Programas_x000a_Subdirección de Fiscalización_x000a_Subdirección de Cobranzas y Control Extensivo"/>
  </r>
  <r>
    <x v="5"/>
    <x v="2"/>
    <m/>
    <m/>
    <m/>
    <m/>
    <s v="Establecer lineamientos mediante los cuales se determinen los requisitos mínimos que deberán cumplirse, los cruces de información mínimos que deberán realizarse y las verificaciones básicas que deberán surtirse previa a la remisión del universo de seleccionados de las acciones de control a las Direcciones Seccionales. _x000a__x000a_"/>
    <s v="Memorando mediante el cual se establezcan los lineamientos que deberán atenderse en la Subdirección de Fiscalización Aduanera, orientados a mejorar la efectividad de los seleccionados a investigar por parte de las Direcciones Seccionales en ejecución de las acciones de control._x000a__x000a_ "/>
    <s v="Memorando"/>
    <n v="1"/>
    <d v="2022-09-01T00:00:00"/>
    <d v="2022-12-31T00:00:00"/>
    <n v="17.285714285714285"/>
    <n v="0"/>
    <n v="0"/>
    <x v="1"/>
    <s v="DGF_x000a_NC - Subprocesos: Fiscalización y Liquidación_x000a_NC - Subproceso Gestión del Riesgo y Programas_x000a_Subdirección de Fiscalización Aduanera_x000a_"/>
  </r>
  <r>
    <x v="5"/>
    <x v="2"/>
    <m/>
    <m/>
    <m/>
    <m/>
    <s v="Actualizar Memorando nro. 0000297 de fecha 31 de octubre de 2016, para implementar los informes semestrales (con fecha de corte 31 de diciembre y 30 de junio) sobre dificultades y experiencias exitosas en la ejecución de los programas y acciones de control, como medio de retroalimentación para la Coordinación de Programas y Campañas de Control y de Pensamiento Estratégico, con el propósito de mejorar la selectividad en futuros programas o acciones de control."/>
    <s v="Memorando actualizado"/>
    <s v="Memorando"/>
    <n v="1"/>
    <d v="2022-09-01T00:00:00"/>
    <d v="2022-11-30T00:00:00"/>
    <n v="12.857142857142858"/>
    <n v="0"/>
    <n v="0"/>
    <x v="1"/>
    <s v="DGF_x000a_NC - Subprocesos: Fiscalización y Liquidación_x000a_NC - Subproceso Gestión del Riesgo y Programas_x000a_Subdirección de Fiscalización Tributaria._x000a_Coordinación de Pensamiento Estratégico "/>
  </r>
  <r>
    <x v="5"/>
    <x v="2"/>
    <m/>
    <m/>
    <m/>
    <m/>
    <s v="Elaborar documento de retroalimentación teniendo en cuenta los informes semestrales remitidos por la Dirección Operativa de Grandes Contribuyentes y las Direcciones Seccionales, donde se plasme las dificultades y experiencias exitosas evidenciadas en los programas y acciones de control remitidas desde la Subdirección de Fiscalización Tributaria."/>
    <s v="Documento consolidado (15/02/2023, 15/08/2023)"/>
    <s v="Documento"/>
    <n v="2"/>
    <d v="2022-09-01T00:00:00"/>
    <d v="2023-08-15T00:00:00"/>
    <n v="49.714285714285715"/>
    <n v="0"/>
    <n v="0"/>
    <x v="1"/>
    <s v="DGF_x000a_NC - Subprocesos: Fiscalización y Liquidación_x000a_NC - Subproceso Gestión del Riesgo y Programas_x000a_Subdirección de Fiscalización Tributaria._x000a_Coordinación de Pensamiento Estratégico "/>
  </r>
  <r>
    <x v="5"/>
    <x v="2"/>
    <s v="AUDITORIA A LA EFECTIVIDAD DE PROGRAMAS Y ACCIONES DE CONTROL – AEP 2022-003_x000a__x000a_Periodo: 1/01/2018 - 31/12/2021_x000a__x000a_H2"/>
    <s v="H2"/>
    <s v="2. Deficiencias en la selección de insumos a enviar a las Direcciones Seccionales_x000a_ _x000a_Revisada una muestra de 4 programas de fiscalización y 4 acciones de control remitidas por el nivel central a las direcciones seccionales de Impuestos de Cali, Aduanas de Cali e Impuestos y Aduanas de Bucaramanga, en tres de éstos, se observaron depuraciones por razones que pudieron ser identificadas antes de su envío a las direcciones seccionales así: _x000a_ _x000a_1._x0009_Programa Control al pago de los derechos antidumping 2018-2019, Memorando 185 del 25/07/2019_x000a_ _x000a_Las seis declaraciones seleccionadas para la DSIA de Bucaramanga se depuran, cuatro de ellas, porque para la mercancía importada no aplica el pago de los derechos antidumping, subpartida 76.08.10.90.00, conforme a lo dispuesto en el parágrafo del artículo 2 de la Resolución 304 de 2013 y la Resolución 176 de 2017, proferidas por el Ministerio de Comercio Industria y Turismo y las dos restantes hacen referencia a la misma operación de comercio exterior, declaración de importación inicial y su corrección voluntaria con pago de derechos antidumping; ésta última con fecha anterior al envío del programa, por lo tanto no procedía en ningún caso apertura de la investigación._x000a__x000a_2._x0009_Lineamientos para dar cumplimiento a los requisitos establecidos en el artículo 3º. “Umbrales para fortalecer el sistema de gestión de riesgo y control aduanero del Decreto 2218 de 2017, modificado por el artículo 1º del Decreto 436 de 2018”, Memorando 77 del 30/04/2020. _x000a__x000a_Para la DSA de Cali, 46 declaraciones que corresponden al 58% de las seleccionadas se depuraron así: _x000a_•_x0009_Para 35 declaraciones de importación correspondientes a la subpartida arancelaria 64.06.10.00.00, se revisaron las fórmulas sobre precios declarados por unidad de medida contenidas en el listado de seleccionados y se estableció, que el cálculo de precio unitario declarado se efectuó en FOB/Unidad, siendo lo correcto en FOB/KG bruto y al hacer el recalculo se determinó que cumplían con el umbral, siendo improcedente la investigación. _x000a_•_x0009_Cuatro corresponden a declaraciones sin levante _x000a_•_x0009_Tres declaraciones habían tenido aprehensión en el 2019. _x000a_•_x0009_Cuatro declaraciones presentaban corrección en la que se ajustó el umbral, previo al Memorando de la acción. _x000a_ _x000a_3._x0009_Programa Control a créditos fiscales del impuesto sobre la Renta y CREE AG 2016, Memorando 201 del 10/07/2018. _x000a__x000a_Para la DSI de Cali de un total de 30 seleccionados se depuran 15, que corresponden al 50%, por tener investigación en curso por el mismo concepto y período o que ya habían sido investigados en otro programa previo al envío del Memorando. Caso semejante se observó en la DSIA de Bucaramanga donde se depuraron 10 seleccionados de un total de 25, que corresponden al 40%. "/>
    <s v="Los registros de información que reposan en la entidad no son suficientes para asegurar la coherencia de los datos base para la selección_x000a_ _x000a_Deficiencias en los controles que debe ejercer la primera línea de defensa, que aseguren la calidad de los insumos remitidos para investigación a las direcciones seccionales"/>
    <s v="Actualizar la cartilla CT-COT-0081 en torno a pautas generales para el tratamiento de la calidad de los datos usados en la formulación de programas y campañas de control, así como actualizar e incorporar en la misma cartilla el contenido relacionado con el &quot;Cálculo del valor estimado de los programas y campañas de control&quot;."/>
    <s v="Cartilla CT-COT-0081 actualizada"/>
    <s v="Cartilla"/>
    <n v="1"/>
    <d v="2022-08-08T00:00:00"/>
    <d v="2022-12-31T00:00:00"/>
    <n v="20.714285714285715"/>
    <n v="0"/>
    <n v="0"/>
    <x v="1"/>
    <s v="DGF_x000a_NC - Subprocesos: Fiscalización y Liquidación_x000a_NC - Subproceso Gestión del Riesgo y Programas_x000a_Subdirección de Análisis de Riesgo y Programas"/>
  </r>
  <r>
    <x v="5"/>
    <x v="2"/>
    <m/>
    <m/>
    <m/>
    <m/>
    <s v="Definir un calendario de control para el año 2023 que atienda los flujos de información en la DIAN y donde los controles se realicen en un horizonte temporal cercano a los períodos o años gravables a ser fiscalizados, sujetos a la disponibilidad de la información."/>
    <s v="Carta de navegación con el listado de programas y campañas a desarrollar en el año 2023"/>
    <s v="Listado"/>
    <n v="1"/>
    <d v="2022-08-08T00:00:00"/>
    <d v="2023-03-31T00:00:00"/>
    <n v="33.571428571428569"/>
    <n v="0"/>
    <n v="0"/>
    <x v="1"/>
    <s v="DGF_x000a_NC - Subprocesos: Fiscalización y Liquidación_x000a_NC - Subproceso Gestión del Riesgo y Programas_x000a_Subdirección de Análisis de Riesgo y Programas_x000a_Subdirección  de Fiscalización_x000a_Subdirección de Cobranzas y Control Extensivo_x000a_Comité Técnico de Programas y Campañas de Control"/>
  </r>
  <r>
    <x v="5"/>
    <x v="2"/>
    <m/>
    <m/>
    <m/>
    <m/>
    <s v="Establecer lineamientos mediante los cuales se establezcan los requisitos mínimos que deberán cumplirse, los cruces de información mínimos que deberán realizarse y las verificaciones básicas que deberán surtirse para la generación del universo de seleccionados de las acciones de control."/>
    <s v="Memorando mediante el cual se establezcan los lineamientos que deberán atenderse en la Subdirección de Fiscalización Aduanera, orientados a mejorar la efectividad de los seleccionados a investigar por parte de las Direcciones Seccionales en ejecución de las acciones de control."/>
    <s v="Memorando"/>
    <n v="1"/>
    <d v="2022-09-01T00:00:00"/>
    <d v="2022-10-31T00:00:00"/>
    <n v="8.5714285714285712"/>
    <n v="0"/>
    <n v="0"/>
    <x v="1"/>
    <s v="DGF_x000a_NC - Subprocesos: Fiscalización y Liquidación_x000a_NC - Subproceso Gestión del Riesgo y Programas_x000a_Subdirección de Fiscalización Aduanera_x000a_"/>
  </r>
  <r>
    <x v="5"/>
    <x v="2"/>
    <m/>
    <m/>
    <m/>
    <m/>
    <s v="Verificar el cumplimiento de los lineamientos mediante los cuales se determinen los requisitos mínimos que deberán cumplirse, los cruces de información mínimos que deberán realizarse y las verificaciones básicas que deberán surtirse previa a la remisión del universo de seleccionados de las acciones de control a las Direcciones Seccionales. "/>
    <s v="Correo electrónico en el cual se aprueben los criterios de selección, cruces de información y verificaciones aplicados para la generación del universo de seleccionados de las acciones de control"/>
    <s v="Correo electrónico"/>
    <n v="1"/>
    <d v="2022-11-01T00:00:00"/>
    <d v="2023-06-30T00:00:00"/>
    <n v="34.428571428571431"/>
    <n v="0"/>
    <n v="0"/>
    <x v="1"/>
    <s v="DGF_x000a_NC - Subprocesos: Fiscalización y Liquidación_x000a_NC - Subproceso Gestión del Riesgo y Programas_x000a_Subdirección de Fiscalización Aduanera_x000a_"/>
  </r>
  <r>
    <x v="5"/>
    <x v="2"/>
    <m/>
    <m/>
    <m/>
    <m/>
    <s v="Plantear la necesidad de fortalecer los sistemas de información que apoyan la generación de insumos para la estructuración de Programas y acciones de Control en el marco del proyecto de modernización de la entidad."/>
    <s v="Oficio mediante el cual se exponga la necesidad del fortalecimiento de los sistemas de información en el marco de la modernización de la entidad."/>
    <s v="Oficio"/>
    <n v="1"/>
    <d v="2022-09-01T00:00:00"/>
    <d v="2022-12-31T00:00:00"/>
    <n v="17.285714285714285"/>
    <n v="0"/>
    <n v="0"/>
    <x v="1"/>
    <s v="DGF_x000a_NC - Subprocesos: Fiscalización y Liquidación_x000a_NC - Subproceso Gestión del Riesgo y Programas_x000a_Subdirección de Fiscalización Aduanera_x000a_"/>
  </r>
  <r>
    <x v="5"/>
    <x v="2"/>
    <m/>
    <m/>
    <m/>
    <m/>
    <s v="Actualizar el instructivo IN - COT- 230 en lo relacionado con las definiciones de depuración de las cargas de servicio."/>
    <s v="Instructivo IN - COT - 230 actualizado"/>
    <s v="Instructivo"/>
    <n v="1"/>
    <d v="2022-09-01T00:00:00"/>
    <d v="2022-12-31T00:00:00"/>
    <n v="17.285714285714285"/>
    <n v="0"/>
    <n v="0"/>
    <x v="1"/>
    <s v="DGF_x000a_NC - Subprocesos: Fiscalización y Liquidación_x000a_NC - Subproceso Gestión del Riesgo y Programas_x000a_Subdirección de Fiscalización Tributaria_x000a_"/>
  </r>
  <r>
    <x v="5"/>
    <x v="2"/>
    <s v="AUDITORIA A LA EFECTIVIDAD DE PROGRAMAS Y ACCIONES DE CONTROL – AEP 2022-003_x000a__x000a_Periodo: 1/01/2018 - 31/12/2021_x000a__x000a_H3"/>
    <s v="H3"/>
    <s v="3. Inconsistencias en la información reportada sobre programas y acciones de control_x000a__x000a_Revisados los reportes suministrados por la Dirección de Gestión de Fiscalización (Subdirecciones de Fiscalización Tributaria y de Fiscalización Aduanera) y la Dirección de Gestión Estratégica y de Analítica (Subdirección de Análisis de Riesgo y Programas), relacionados con programas y acciones de control generados y ejecutados entre el 1 de enero de 2018 y el 31 de diciembre de 2021, se evidenció inconsistencia en las cifras y falta de completitud de la información, así:_x000a__x000a_1._x0009_Frente a la Matriz de Seguimiento del Comité Técnico de Programas y Campañas de Control-CTPCC, suministrada por la Dirección de Gestión Estratégica y de Analítica, con corte a 31 de diciembre de 2021 y la entregada por la Dirección de Gestión de Fiscalización en relación con el control aduanero, se observaron diferencias en el número de programas y seleccionados para la vigencia 2019. Con relación a la entregada sobre el control tributario, se observaron diferencias en el número de seleccionados de las vigencias 2018, 2020 y 2021, y el valor de la gestión en todas las vigencias. Anexo 1_x000a__x000a_2._x0009_La Matriz de Seguimiento del CTPCC, con corte a 31 de diciembre de 2021, presenta falta de completitud en los registros tanto en la matriz consolidada como en la detallada por subdirección y frente a lo consignado se observan diferencias entre la información consolidada y la desagregada de la Subdirección de Fiscalización Aduanera, en el número de seleccionados en todas las vigencias, en igual sentido, entre la  consolidada y la desagregada de la Subdirección de Fiscalización Tributaria, en el número  de seleccionados para las vigencias 2018 y 2020 y el valor de la gestión para la vigencia 2018. Anexo 2_x000a__x000a_3. En la respuesta a la solicitud de información No. 4, mediante oficio virtual No. 100211169-0243 de fecha 04/04/2022, la Subdirección de Fiscalización Tributaria remite dos archivos, en el primero, que contiene el consolidado de programas 2018, indicaron un total de 8.714 seleccionados, en tanto que en el segundo reportan a nivel desagregado un total de 8.791 seleccionados, presentando una diferencia de 77._x000a__x000a_4. En la respuesta a la solicitud de información No. 1, mediante oficio virtual 100202211 – 0174 del 23/03/2022, por la Subdirección de Fiscalización Aduanera se presenta diferencia en el número de seleccionados en la vigencia 2019, reportando 244 en el consolidado de programas y acciones y 444 en el desagregado que entregan por direcciones seccionales._x000a__x000a_5. En la respuesta a la solicitud de información No. 1, mediante oficio virtual sin número del 28/03/2022, por la Subdirección de Fiscalización Tributaria, se presenta diferencia total de 20.538 seleccionados por las vigencias 2019, 2020 y 2021, entre el reporte consolidado de programas y el desagregado que entregan por direcciones seccionales. Anexo 3_x000a__x000a_6. El reporte de actuaciones entregado por la Dirección de Gestión de Fiscalización - Subdirección de Fiscalización Tributaria y el generado por la Dirección Seccional de Impuestos y Aduanas de Bucaramanga, relacionado con la Acción de Control a Contribuyentes Beneficio de Auditoria Renta Año 2019, Memorando 153 del 27/08/2020, presentan diferencias en cuanto a los resultados de la gestión. Anexo 4_x000a__x000a_7. Para la vigencia 2021, en la Matriz de Seguimiento del CTPCC, con corte 31/12/2021, se presenta error en la clasificación de la obligación del programa &quot;2021-38 - Programas de Control de Servicios Intercompañía AG2019&quot;, identificándolo como Aduanero cuando lo correcto es Internacional._x000a__x000a_8. El “Informe Consolidado de Seguimiento y Evaluación de Programas y Campañas de Control” con corte a 31 de diciembre de 2021, entregado por la Dirección de Gestión Estratégica y de Analítica con oficio sin número del 15/06/2022 y la Matriz de Seguimiento del CTPCC allegada por la misma Dirección, no reflejan la totalidad del valor de la gestión obtenida para la vigencia 2021, en relación con los programas tributarios ejecutados. La explicación consignada en el informe es:_x000a__x000a_“La mayoría de los programas remitidos durante el año 2021, se trabajan en una primera etapa mediante una acción persuasiva, razón por la cual la mayoría de los casos enviados se encuentran en etapa preliminar._x000a__x000a_En el mismo informe, dentro del inventario de seleccionados de los programas aduaneros, no se presenta información del Programa Control al pago de derechos antidumping 2018-2019 - memorando 185 de 2019, que a diciembre de 2020 tenía 123 seleccionados en curso, 30 de los cuales seguían en tal situación a diciembre de 2021, según reporte de la Subdirección correspondiente."/>
    <s v="Deficiencias en los controles que aseguren la coherencia de los datos y la divulgación de los resultados "/>
    <s v="Modificar el Formato FT-COT-2447 &quot;Matriz de seguimiento del Comité Técnico de Programas y Campañas de Control - CTPCC&quot;, definiendo su alcance como formato de formulación de los programas y campañas de control, pero no como repositorio de  datos de gestión de fiscalización. Se propone que el contenido de la matriz FT-COT-2447 se armonice de acuerdo con las competencias que tiene cada área."/>
    <s v="Formato FT-COT-2447 actualizado"/>
    <s v="Formato"/>
    <n v="1"/>
    <d v="2022-08-08T00:00:00"/>
    <d v="2022-12-31T00:00:00"/>
    <n v="20.714285714285715"/>
    <n v="0"/>
    <n v="0"/>
    <x v="1"/>
    <s v="DGF_x000a_NC - Subprocesos: Fiscalización y Liquidación_x000a_NC - Subproceso Gestión del Riesgo y Programas_x000a_Subdirección de Análisis de Riesgo y Programas"/>
  </r>
  <r>
    <x v="5"/>
    <x v="2"/>
    <m/>
    <m/>
    <m/>
    <m/>
    <s v="Adoptar, ajustar o actualizar en cada subdirección de fiscalización un &quot;Formato de seguimiento a la ejecución de los programas de control&quot;, en el que se reflejen los datos de la gestión obtenida en fiscalización como resultado de la ejecución de los programas.&quot;"/>
    <s v="Formato"/>
    <s v="Formato"/>
    <n v="4"/>
    <d v="2022-09-01T00:00:00"/>
    <d v="2022-12-31T00:00:00"/>
    <n v="17.285714285714285"/>
    <n v="0"/>
    <n v="0"/>
    <x v="1"/>
    <s v="DGF_x000a_NC - Subprocesos: Fiscalización y Liquidación_x000a_NC - Subproceso Gestión del Riesgo y Programas_x000a_Subdirección  de Fiscalización Tributaria_x000a_Subdirección  de Fiscalización Aduanera_x000a_Subdirección  de Fiscalización  Cambiaria e Internacional"/>
  </r>
  <r>
    <x v="5"/>
    <x v="2"/>
    <m/>
    <m/>
    <m/>
    <m/>
    <s v="Revisar y actualizar la Cartilla CT-COT-0082 &quot;Elaboración de los informes de seguimiento y evaluación de los programas y campañas de control&quot;, de tal manera que estos sean la fuente de datos oficiales sobre los agregados de los resultados de ejecución de programas y campañas de control."/>
    <s v="Cartilla CT-COT-0082 actualizada"/>
    <s v="Cartilla"/>
    <n v="1"/>
    <d v="2022-08-08T00:00:00"/>
    <d v="2022-12-31T00:00:00"/>
    <n v="20.714285714285715"/>
    <n v="0"/>
    <n v="0"/>
    <x v="1"/>
    <s v="DGF_x000a_NC - Subprocesos: Fiscalización y Liquidación_x000a_NC - Subproceso Gestión del Riesgo y Programas_x000a_Subdirección de Análisis de Riesgo y Programas_x000a_Subdirección  de Fiscalización Tributaria_x000a_Subdirección  de Fiscalización Aduanera_x000a_Subdirección  de Fiscalización  Cambiaria e Internacional_x000a_Subdirección de Cobranzas y Control Extensivo"/>
  </r>
  <r>
    <x v="5"/>
    <x v="2"/>
    <m/>
    <m/>
    <m/>
    <m/>
    <s v="Incluir en el procedimiento PR-COT-0246 la siguiente actividad: &quot;Realizar reuniones de trabajo entre la Subdirección de Análisis de Riesgo y Programas / Coordinación de Programas y Campañas de Control, la Subdirección de Cobranzas y Control Extensivo y las subdirecciones de fiscalización, para conciliar las cifras y/o conclusiones presentadas en los informes semestrales de seguimiento y evaluación de programas y campañas de control&quot;"/>
    <s v="Procedimiento PR-COT-0246 actualizado"/>
    <s v="Procedimiento"/>
    <n v="1"/>
    <d v="2022-08-08T00:00:00"/>
    <d v="2022-12-31T00:00:00"/>
    <n v="20.714285714285715"/>
    <n v="0"/>
    <n v="0"/>
    <x v="1"/>
    <s v="DGF_x000a_NC - Subprocesos: Fiscalización y Liquidación_x000a_NC - Subproceso Gestión del Riesgo y Programas_x000a_Subdirección de Análisis de Riesgo y Programas"/>
  </r>
  <r>
    <x v="5"/>
    <x v="2"/>
    <m/>
    <m/>
    <m/>
    <m/>
    <s v="Actualizar el Memorando 52 del 3 de marzo de 2022, con el objeto de asegurar que los informes de ejecución de los programas y acciones de control presentados por las direcciones seccionales contenga la información requerida para asegurar la coherencia de los datos y la divulgación de los resultados de los programas y acciones de control."/>
    <s v="Memorando mediante el cual se modifica el Memorando 52 del 3 de marzo de 2022._x000a__x000a__x000a__x000a_"/>
    <s v="Memorando"/>
    <n v="1"/>
    <d v="2022-09-01T00:00:00"/>
    <d v="2022-12-31T00:00:00"/>
    <n v="17.285714285714285"/>
    <n v="0"/>
    <n v="0"/>
    <x v="1"/>
    <s v="DGF_x000a_NC - Subprocesos: Fiscalización y Liquidación_x000a_NC - Subproceso Gestión del Riesgo y Programas_x000a_Subdirección de Fiscalización Aduanera._x000a__x000a_"/>
  </r>
  <r>
    <x v="5"/>
    <x v="2"/>
    <m/>
    <m/>
    <m/>
    <m/>
    <s v="Definir el responsable y las actividades a desarrollar para el registro de la información en el control establecido."/>
    <s v="Oficio Interno Subdirección de Fiscalización Aduanera definiendo responsable."/>
    <s v="Oficio"/>
    <n v="1"/>
    <d v="2022-09-01T00:00:00"/>
    <d v="2022-12-31T00:00:00"/>
    <n v="17.285714285714285"/>
    <n v="0"/>
    <n v="0"/>
    <x v="1"/>
    <s v="DGF_x000a_NC - Subprocesos: Fiscalización y Liquidación_x000a_NC - Subproceso Gestión del Riesgo y Programas_x000a_Subdirección de Fiscalización Aduanera._x000a__x000a_"/>
  </r>
  <r>
    <x v="5"/>
    <x v="2"/>
    <m/>
    <m/>
    <m/>
    <m/>
    <s v="Actualizar la Matriz de Seguimiento del CTPCC con corte a 30 de junio de 2022."/>
    <s v="Hoja4_Gestión_SGFA del documento FT-IC-2447-Matriz_de_Seguimiento_CTPCC_Corte_30_Junio_2022 actualizada"/>
    <s v="Hoja4_Gestión"/>
    <n v="1"/>
    <d v="2022-09-01T00:00:00"/>
    <d v="2022-12-31T00:00:00"/>
    <n v="17.285714285714285"/>
    <n v="0"/>
    <n v="0"/>
    <x v="1"/>
    <s v="DGF_x000a_NC - Subprocesos: Fiscalización y Liquidación_x000a_NC - Subproceso Gestión del Riesgo y Programas_x000a_Subdirección de Fiscalización Aduanera._x000a__x000a_"/>
  </r>
  <r>
    <x v="5"/>
    <x v="2"/>
    <m/>
    <m/>
    <m/>
    <m/>
    <s v="Implementar en el SI Integra los desarrollos solicitados mediante Formato 2206 presentado y socializado con el área de tecnología en el mes de diciembre de 2020, en relación con: _x000a_* Módulo fiscalización extensiva_x000a_* Módulo insumos"/>
    <s v="Desarrollos implementados en producción"/>
    <s v="Desarrollos implementados en producción"/>
    <n v="1"/>
    <d v="2022-09-01T00:00:00"/>
    <d v="2023-08-31T00:00:00"/>
    <n v="52"/>
    <n v="0"/>
    <n v="0"/>
    <x v="1"/>
    <s v="DGF_x000a_NC - Subprocesos: Fiscalización y Liquidación_x000a_NC - Subproceso Gestión del Riesgo y Programas_x000a_Subdirección de Fiscalización Tributaria_x000a_Subdirección de Soluciones y Desarrollo "/>
  </r>
  <r>
    <x v="5"/>
    <x v="2"/>
    <m/>
    <m/>
    <m/>
    <m/>
    <s v="Revisar y actualizar el Memorando No. 0233 del 28-07-17 por el cual se adopta, al interior de la Subdirección de Fiscalización Tributaria, la Matriz de Seguimiento a los Programas y Acciones de Control, definiendo los casos que se controlarán con ella, las fuentes de información, los responsables de su actualización y la periodicidad con que se realizará."/>
    <s v="Memorando de Matriz de Seguimiento firmado"/>
    <s v="Memorando"/>
    <n v="1"/>
    <d v="2022-08-22T00:00:00"/>
    <d v="2022-12-31T00:00:00"/>
    <n v="18.714285714285715"/>
    <n v="0"/>
    <n v="0"/>
    <x v="1"/>
    <s v="DGF_x000a_NC - Subprocesos: Fiscalización y Liquidación_x000a_NC - Subproceso Gestión del Riesgo y Programas_x000a_Coordinación de Supervisión Control y Seguimiento de Fiscalización Tributaria_x000a_"/>
  </r>
  <r>
    <x v="5"/>
    <x v="2"/>
    <s v="AUDITORIA A LA EFECTIVIDAD DE PROGRAMAS Y ACCIONES DE CONTROL – AEP 2022-003_x000a__x000a_Periodo: 1/01/2018 - 31/12/2021_x000a__x000a_H4"/>
    <s v="H4"/>
    <s v="4. Incumplimiento de los lineamientos establecidos en el Memorando 201 de 2018 _x000a_ _x000a_Se observó incumplimiento del literal a) del capítulo Plan de Auditoría del lineamiento referido a la revisión del software que utiliza el contribuyente, por cuanto, esta validación no fue considerada en los planes de auditoría ni se observa conclusión al respecto en los informes finales de visita - FT 1839, en los expedientes de la DSI de Cali:  FS 2016 201XXX4, FS 2016 201XXX7, FS 2016 201XXX1, FS 2016 201XXX2 y FS 2016 201XXX5."/>
    <s v="Deficiencias en el control que debe ser ejercido por los responsables en la ejecución de las investigaciones en la primera línea de defensa "/>
    <s v="Revisar y actualizar, de ser necesario, el  Memorando 000466 del 26 de noviembre de 2012 &quot;Solicitud de verificación normas sobre derechos de autor&quot; "/>
    <s v="Documento de revisión o memorando actualizado"/>
    <s v="Documento o memorando"/>
    <n v="1"/>
    <d v="2022-09-01T00:00:00"/>
    <d v="2022-11-15T00:00:00"/>
    <n v="10.714285714285714"/>
    <n v="0"/>
    <n v="0"/>
    <x v="1"/>
    <s v="DGF_x000a_NC - Subproceso: Fiscalización y Liquidación_x000a_Coordinación de Sistemas de Información y Procedimiento de Fiscalización_x000a_Coordinación de Pensamiento Estratégico de Fiscalización Tributaria_x000a_Coordinación de Supervisión, Control y Seguimiento de Fiscalización Tributaria"/>
  </r>
  <r>
    <x v="5"/>
    <x v="2"/>
    <m/>
    <m/>
    <m/>
    <m/>
    <s v="Realizar una capacitación a nivel nacional, a los servidores públicos de la Subdirección Operativa de Fiscalización y Liquidación ,  Divisiones de Fiscalización y Liquidación Intensiva y Extensiva y Divisiones de Fiscalización Tributaria, Aduanera y Cambiaria .en relación con la vigencia del Memorando 000466 del 26 de noviembre de 2012 &quot;Solicitud de verificación normas sobre derechos de autor&quot; y de la Ley que regula la materia, para ser aplicados cuando se den las situaciones señaladas en las mencionadas normas."/>
    <s v="Planillas de asistencia y material de exposición sobre el tema"/>
    <s v="Planillas de asistencia_x000a_Material exposición"/>
    <n v="2"/>
    <d v="2022-09-01T00:00:00"/>
    <d v="2022-11-30T00:00:00"/>
    <n v="12.857142857142858"/>
    <n v="0"/>
    <n v="0"/>
    <x v="1"/>
    <s v="DGF_x000a_NC - Subproceso: Fiscalización y Liquidación_x000a_Coordinación de Sistemas de Información y Procedimiento de Fiscalización"/>
  </r>
  <r>
    <x v="5"/>
    <x v="2"/>
    <s v="AUDITORIA A LA EFECTIVIDAD DE PROGRAMAS Y ACCIONES DE CONTROL – AEP 2022-003_x000a__x000a_Periodo: 1/01/2018 - 31/12/2021_x000a__x000a_H5"/>
    <s v="H5"/>
    <s v="5. Inactividad procesal en expedientes  _x000a__x000a_Sobre una muestra de 5 expedientes en la DSIA de Bucaramanga y 11 en la DSI de Cali, que corresponden a la Acción de Control a Contribuyentes con Beneficio de Auditoría en Renta AG 2019, se observó falta de gestión, atendiendo a los términos establecidos en el cronograma, dando lugar a inactividad procesal, así: _x000a_ _x000a_1.     Por más de 10 meses, a partir del emplazamiento para corregir o la respuesta al mismo, en los siguientes expedientes: _x000a_ _x000a_DSIA Bucaramanga: BF201920201XXX5, BF201920201XXX8, BF201920201XXX4 y BF201920201XXX8.  _x000a_ _x000a_DSI Cali: BF 20192021XXX7, BF 2019 2021XXX5, BF 2019 2020 1XXX3, BF 2019 2020 XXX6, BF 2019 2021XXX8, BF 2019 2020 1XXX7, BF 2019 2020XXX5 y BF 2019 2021XXX0.  _x000a_ _x000a_2.   Investigaciones con informes finales de fecha 16/12/2020 y 26/12/2020, en los que se concluye que no había mérito para continuar la investigación, con autos de archivo proferidos en mayo y junio de 2022 respectivamente, con ocasión de la visita de auditoría. Expedientes BF 2019 20201XXX5 y BF 201920201XXX6 respectivamente."/>
    <s v="Insuficiencia en el autocontrol y  en la implementación de mecanismos de control por parte de la primera línea de defensa"/>
    <s v="Inventariar las cargas de servicio con inactividad de mas de seis meses y ajustar los planes de auditoría, estableciendo las posibles pruebas para definir la investigación y estableciendo un cronograma de evacuación de estos casos."/>
    <s v="Relación de los expedientes con  las pruebas a decretar y el tiempo en que se terminará la investigación."/>
    <s v="Relación de expedientes"/>
    <n v="1"/>
    <d v="2022-09-01T00:00:00"/>
    <d v="2022-09-30T00:00:00"/>
    <n v="4.1428571428571432"/>
    <n v="0"/>
    <n v="0"/>
    <x v="1"/>
    <s v="DGF_x000a_DS - Subproceso: Fiscalización y Liquidación_x000a_Dirección Seccional de  Impuestos Cali_x000a_Dirección Seccional de Impuestos y Aduanas de  Bucaramanga_x000a_División de fiscalización y Liquidación "/>
  </r>
  <r>
    <x v="5"/>
    <x v="2"/>
    <m/>
    <m/>
    <m/>
    <m/>
    <s v="Realizar seguimiento a los cronogramas de evacuación establecidos por las direcciones seccionales de Cali y Bucaramanga."/>
    <s v="Informe de cumplimiento de los cronogramas de evacuación por parte de las direcciones Seccionales."/>
    <s v="Informe de cumplimiento"/>
    <n v="1"/>
    <d v="2022-10-01T00:00:00"/>
    <d v="2022-12-30T00:00:00"/>
    <n v="12.857142857142858"/>
    <n v="0"/>
    <n v="0"/>
    <x v="1"/>
    <s v="DGF_x000a_NC - Subproceso: Fiscalización y Liquidación_x000a_Subdirección de Fiscalización Tributaria_x000a_Coordinación de Supervisión, Control y Seguimiento de Fiscalización Tributaria_x000a__x000a_DS - Subproceso: Fiscalización y Liquidación_x000a_Dirección Seccional de  Impuestos Cali_x000a_Dirección Seccional de Impuestos y Aduanas de  Bucaramanga_x000a_División de fiscalización y Liquidación _x000a_"/>
  </r>
  <r>
    <x v="5"/>
    <x v="2"/>
    <s v="AUDITORIA A LA EFECTIVIDAD DE PROGRAMAS Y ACCIONES DE CONTROL – AEP 2022-003_x000a__x000a_Periodo: 1/01/2018 - 31/12/2021_x000a__x000a_H6"/>
    <s v="H6"/>
    <s v="6. Autos de Inspección Tributaria sin Actas de cierre_x000a_ _x000a_Sobre una muestra de 38 investigaciones tributarias en la DSIA de Bucaramanga y 35 en la DSI de Cali, se evidenció que no se realizaron las actas de cierre de las inspecciones tributarias decretadas, donde se debía reflejar la realidad de lo ocurrido en el desarrollo de las mismas y su fecha de cierre, en los expedientes relacionados a continuación: _x000a_  _x000a_DSIA de Bucaramanga: FS2016201XXX9, FS2016201XXX6 y I12015201XXX8. _x000a_ _x000a_DSI de Cali: FS 2016 201XXX9, FS 2016 201XXX3, I1 2015 201XXX6, I1 2015 201XXX7, I1 2015 201XXX5, I1 2015 201XXX6 y I1 2015 201XXX3. "/>
    <s v="Deficiencia en el control que debe ser ejercido por los jefes del nivel operativo, que representan la primera línea de defensa del Sistema de Control Interno de las direcciones seccionales, en cuanto a la supervisión y monitoreo de los documentos contentivos del expediente y el autocontrol en la conformación y piezas procesales de la investigación por parte de cada uno de los funcionarios"/>
    <s v="Identificar y listar los expedientes con inspección tributaria decretada a partir del 1 de enero y hasta el 31 de diciembre de 2022"/>
    <s v="Listado de expedientes"/>
    <s v="Listado de expedientes"/>
    <n v="1"/>
    <d v="2022-09-01T00:00:00"/>
    <d v="2022-12-31T00:00:00"/>
    <n v="17.285714285714285"/>
    <n v="0"/>
    <n v="0"/>
    <x v="1"/>
    <s v="DGF_x000a_DS - Subproceso: Fiscalización y Liquidación_x000a_Dirección Seccional de  Impuestos Cali_x000a_Dirección Seccional de Impuestos y Aduanas de  Bucaramanga_x000a_División de fiscalización y Liquidación "/>
  </r>
  <r>
    <x v="5"/>
    <x v="2"/>
    <m/>
    <m/>
    <m/>
    <m/>
    <s v="Realizar control con base en el listado anterior, para verificar que se hayan proferido las respectivas actas de cierre de la inspección tributaria"/>
    <s v="Listado trimestral actualizado suscrito por el responsable"/>
    <s v="Listado trimestral"/>
    <n v="2"/>
    <d v="2022-09-30T00:00:00"/>
    <d v="2023-03-30T00:00:00"/>
    <n v="25.857142857142858"/>
    <n v="0"/>
    <n v="0"/>
    <x v="1"/>
    <s v="DGF_x000a_NC - Subproceso: Fiscalización y Liquidación  _x000a_Coordinación de Sistemas de Información y Procedimiento de Fiscalización Tributaria_x000a__x000a_DS - Subproceso: Fiscalización y Liquidación_x000a_Dirección Seccional de  Impuestos Cali_x000a_Dirección Seccional de Impuestos y Aduanas de  Bucaramanga_x000a_División de fiscalización y Liquidación "/>
  </r>
  <r>
    <x v="5"/>
    <x v="2"/>
    <s v="AUDITORIA A LA EFECTIVIDAD DE PROGRAMAS Y ACCIONES DE CONTROL – AEP 2022-003_x000a__x000a_Periodo: 1/01/2018 - 31/12/2021_x000a__x000a_H7"/>
    <s v="H7"/>
    <s v="7. Investigación adelantada con inconsistencias. (D)_x000a__x000a_Verificado el expediente BF 2019 2020 1XXX8, se observó que el Grupo Interno de Trabajo Unidad de Reacción Inmediata e Inteligencia Tributaria – URIIT, en su análisis inicial concluyó que para la declaración objeto de revisión, renta año gravable 2019, no había lugar al beneficio de auditoría por no haberse liquidado el anticipo de impuesto sobre la renta, desconociendo que en aplicación del Decreto 766 del 29/05/2020, el valor a registrar en la casilla 96 (Anticipo renta para el año gravable siguiente) era cero._x000a__x000a_En reunión del nivel directivo del 5/11/2020 se aprueba realizar la investigación, asignándose y aperturándose el 19/11/2020, pero conforme a los soportes que obran en el expediente,  en la verificación que realiza el auditor, quien tiene en cuenta lo previsto en el Decreto 766 de 2020, concluye que se cumplían los  requisitos para el beneficio de auditoría de seis meses, por lo que la declaración adquiere firmeza el 05/12/2020, documentándolo en el plan de auditoría con fecha 26/02/2021, momento en el cual señala que ya no era procedente realizar la actuación administrativa  que permitiera su revisión._x000a__x000a_A la fecha de la visita de auditoría no se ha proferido el auto de archivo correspondiente y según se consigna en el informe final Formato 1839, con fecha de elaboración del 18 de marzo de 2021, el seleccionado fue &quot;depurado&quot; por “Improductividad de la acción de fiscalización en razón a la gestión del área” según consta en el acta de reunión del nivel directivo N° 21 del 16 de marzo de 2021, situación que contraviene lo previsto en el procedimiento."/>
    <s v="Desconocimiento de la norma específica aplicable para el cálculo del anticipo que debía liquidar el contribuyente_x000a_Falta de celeridad en el desarrollo de la investigación_x000a_Insuficiente seguimiento por parte de la primera línea de defensa"/>
    <s v="Realizar el control en las visitas o ejercicios de seguimiento de que trata el procedimiento PR-CI-0339 &quot; Autoevaluación al Control de la Gestión&quot; la revisión puntual del control de términos."/>
    <s v="Informe consolidado de visitas de supervisión y control realizadas, en las que se haya realizado esta verificación"/>
    <s v="Informe"/>
    <n v="1"/>
    <d v="2022-09-01T00:00:00"/>
    <d v="2023-08-31T00:00:00"/>
    <n v="52"/>
    <n v="0"/>
    <n v="0"/>
    <x v="1"/>
    <s v="DGF_x000a_NC - Subproceso: Fiscalización y Liquidación  _x000a_Coordinación de Sistemas de Información y Procedimiento de Fiscalización Tributaria"/>
  </r>
  <r>
    <x v="0"/>
    <x v="3"/>
    <s v="INSP. 1707022404 _x000a_H 1,2,3,4,5,6,7,8,9"/>
    <s v="RG1"/>
    <s v="Hallazgo 1 &quot; Inexacta valoración de la mercancía en las actas de aprehensión."/>
    <s v="ID del Riesgo de Gestión  :  RG1  Evitar imprecisiones en los actos administrativos generados en el Despacho que conlleven a errores formales_x000a__x000a_ID del Riesgo de Corrupción :  RFC 1. Generar actos administrativos inexactos o tomar decisiones que no se encuentren ajustadas a derecho"/>
    <s v="1. Realizar reinducción a los funcionarios del área comercial  a nivel nacional frente a la aplicación de los procedimientos, actualización de los sistemas de información, calidad de los actos administrativos y normatividad vigente, de acuerdo con el Plan integral  de Capacitación."/>
    <s v="Actualizar a los funcionarios en la normatividad vigente del area asi como los procedimientos vigentes, complementar con temas"/>
    <s v="Registro de asistencia a las capacitaciones programadas."/>
    <n v="4"/>
    <d v="2018-01-01T00:00:00"/>
    <d v="2018-12-31T00:00:00"/>
    <n v="52"/>
    <n v="1"/>
    <n v="1"/>
    <x v="0"/>
    <s v="DGC_x000a_NC - Subproceso de Operación Logística _x000a_Dirección de Gestión Corporativa_x000a_Subdirección Logística_x000a__x000a_ACTUALIZADO_x000a_30112021"/>
  </r>
  <r>
    <x v="0"/>
    <x v="3"/>
    <m/>
    <m/>
    <s v="Hallazgo 2 &quot; Modificación incorrecta de actos administrativos&quot;. "/>
    <m/>
    <s v="2. Realizar seguimiento a las Direcciones Seccionales  frente a la aplicación de los procedimientos publicados relacionados con la disposición de las mercancías y determinación de la modalidad de disposición  de acuerdo  a lo establecido en el plan de autoevaluación año 2018 y acompañamientos al proceso de disposicion de mercancías segun muestra seleccionada"/>
    <s v="Lograr que las Direcciones seccionales den cumplimiento a lo establecido en los procedimientos vigentes."/>
    <s v="Informe de autoevaluación por Dirección Seccional. Informes o actas de disposición para los acompañamientos realizados por funcionarios de la Subdirección."/>
    <n v="10"/>
    <d v="2018-01-01T00:00:00"/>
    <d v="2018-12-31T00:00:00"/>
    <n v="52"/>
    <n v="1"/>
    <n v="1"/>
    <x v="0"/>
    <s v="DGC_x000a_NC - Subproceso de Operación Logística _x000a_Dirección de Gestión Corporativa_x000a_Subdirección Logística_x000a__x000a_ACTUALIZADO_x000a_30112021"/>
  </r>
  <r>
    <x v="0"/>
    <x v="3"/>
    <m/>
    <m/>
    <s v="Hallazgos 3 &quot; Actos administrativos que carecen de motivación y falta de valoración del material probatorio&quot;. "/>
    <m/>
    <s v="3. Brindar apoyo a las Direcciones Seccionales que no cuenten con personal suficiente para llevar a cabo las labores de disposición de mercancias, a traves del acompañamiento de   funcionarios de la Subdirección de Gestión Comercial para la realización de inspecciones y proyectos para la disposición."/>
    <s v="Lograr que las Direcciones Seccionales agilicen la disposición  de las mercancias."/>
    <s v="Informe de acompañamiento realizado"/>
    <s v="muestra"/>
    <d v="2017-10-01T00:00:00"/>
    <d v="2018-12-31T00:00:00"/>
    <n v="65.142857142857139"/>
    <n v="1"/>
    <n v="1"/>
    <x v="0"/>
    <s v="DGC_x000a_NC - Subproceso de Operación Logística _x000a_Dirección de Gestión Corporativa_x000a_Subdirección Logística_x000a__x000a_ACTUALIZADO_x000a_30112021"/>
  </r>
  <r>
    <x v="0"/>
    <x v="3"/>
    <m/>
    <m/>
    <s v="Hallazgos 4 &quot; Actos administrativos que carecen de motivación y falta de valoración del material probatorio&quot;. "/>
    <m/>
    <s v="4. Revisar y diligenciar, previa la expedición del acto administrativo, el contenido, forma y argumentos jurídicos mediante lista de chequeo que permita establecer que se ha ejercido control.  "/>
    <s v="Lograr un resultado eficaz a través de los actos administrativos."/>
    <s v="Lista de chequeo diligenciada de cada uno de los actos administrativos proferidos."/>
    <n v="1"/>
    <d v="2017-10-10T00:00:00"/>
    <d v="2018-10-10T00:00:00"/>
    <n v="52.142857142857146"/>
    <n v="1"/>
    <n v="1"/>
    <x v="0"/>
    <s v="DGC_x000a_DS - Subproceso de Operación Logística _x000a_Despacho del Director Seccional _x000a__x000a_ACTUALIZADO_x000a_30112021"/>
  </r>
  <r>
    <x v="0"/>
    <x v="3"/>
    <m/>
    <m/>
    <s v="Hallazgo 5&quot; Actos administrativos motivados con base en normatividad desactualizada, "/>
    <m/>
    <s v="5. Acompañamiento de escritorio aleatorio por parte de la Dirección de Gestión Jurídica al área Jurídica de la Dirección Seccional de Impuestos y Aduanas Tipo 1 efectuando control a los fallos de los recursos interpuestos.  De acuerdo al plan de autoevaluación de la dirección de gestión."/>
    <s v="Autocontrol mensual a los fallos proferidos."/>
    <s v=" 5% de actos proferidos. Reporte trimestral"/>
    <n v="0.05"/>
    <d v="2017-11-01T00:00:00"/>
    <d v="2018-11-30T00:00:00"/>
    <n v="56.285714285714285"/>
    <n v="1"/>
    <n v="1"/>
    <x v="0"/>
    <s v="DGC_x000a_NC - Subproceso de Operación Logística _x000a_Dirección de Gestión Jurídica_x000a__x000a_ACTUALIZADO_x000a_30112021"/>
  </r>
  <r>
    <x v="0"/>
    <x v="3"/>
    <m/>
    <m/>
    <s v="Hallazgo 6 &quot; Admisión de recursos de reconsideración extemporáneos  y "/>
    <m/>
    <s v="6. Proferir Memorando dando instrucciones a los Directores Seccionales respecto de la Planeación, evaluación, control de las acciones u operativos, el autocontrol sobre las aprehensiones en especial sobre el avalúo de las mercancías y las decisiones de fondo."/>
    <s v="Evitar que se generen mayores costos de bodegaje a la entidad por sobreavaluos en mercancías aprehendidas. _x000a__x000a_"/>
    <s v="Memorando "/>
    <n v="1"/>
    <d v="2017-11-01T00:00:00"/>
    <d v="2017-12-30T00:00:00"/>
    <n v="8.4285714285714288"/>
    <n v="1"/>
    <n v="1"/>
    <x v="0"/>
    <s v="DGC_x000a_NC - Subproceso de Operación Logística_x000a_Subdirección de Fiscalización Aduanera_x000a__x000a_ACTUALIZADO_x000a_30112021"/>
  </r>
  <r>
    <x v="0"/>
    <x v="3"/>
    <m/>
    <m/>
    <s v="hallazgo 7&quot; Resoluciones de destrucción de mercancías anteriores a la fecha de ingreso de la mercancía al depósito para su custodia&quot;, "/>
    <m/>
    <s v="7. Capacitar a todo el personal de las Divisiones de Gestión de Control Operativo, sobre la correcta aplicación del procedimiento establecido para la valoración de mercancía aprehendida; actividad que se debe realizar en coordinación con la Subdirección de Fiscalización Adanera."/>
    <s v="Evitar sobre avalúos en mercancías aprehendidas que generen mayores costos a la entidad."/>
    <s v="Registros de asistencia a capacitaciones de retroalimentación."/>
    <n v="3"/>
    <d v="2017-11-20T00:00:00"/>
    <d v="2018-03-31T00:00:00"/>
    <n v="18.714285714285715"/>
    <n v="1"/>
    <n v="1"/>
    <x v="0"/>
    <s v="DGC_x000a_NC - Subproceso de Operación Logística_x000a_Subdirector de Operativa Policial"/>
  </r>
  <r>
    <x v="0"/>
    <x v="3"/>
    <m/>
    <m/>
    <s v="Hallazgo 8 &quot; Inconsistencias y error en la motivación de resolución de donación de mercancías&quot;. "/>
    <m/>
    <s v="8. Orden y Lineamientos para la prevención del daño antijuridico, con inidicaiones disciplinarias y legales, para los funcionarios adscritos a la Dirección de Gestión de Policía Fiscal y Aduanera."/>
    <s v="Evitar inconsistencias en el diligenciamiento de las actas de aprehensión y el sobre avalúo de las mercancías aprehendidas que generen mayores costos a la entidad y/o daño antijuridico."/>
    <s v="Comunicación institucional"/>
    <n v="1"/>
    <d v="2017-10-23T00:00:00"/>
    <d v="2017-10-27T00:00:00"/>
    <n v="0.5714285714285714"/>
    <n v="1"/>
    <n v="1"/>
    <x v="0"/>
    <s v="DGC_x000a_NC - Subproceso de Operación Logística_x000a_Subdirector de Operativa Policial"/>
  </r>
  <r>
    <x v="0"/>
    <x v="3"/>
    <m/>
    <m/>
    <s v="Hallazgo 9 &quot; Admisión de recursos de reconsideración extemporáneos e Incirrecta motivación de actos administrativos "/>
    <m/>
    <s v="9. Realizar seguimiento de manera trimestral al cumplimiento de lo establecido en el memorando mencionado"/>
    <s v="Garantizar el conocimiento y aplicación del memorando por parte de los Funcionarios a quienes va dirigido."/>
    <s v="Actas de socialización en la que conste reunión para difusión y aplicación del Memorando"/>
    <n v="2"/>
    <d v="2018-01-01T00:00:00"/>
    <d v="2018-07-30T00:00:00"/>
    <n v="30"/>
    <n v="1"/>
    <n v="1"/>
    <x v="0"/>
    <s v="DGC_x000a_NC - Subproceso de Operación Logística_x000a_Subdirección de Fiscalización Aduanera_x000a_ACTUALIZADO_x000a_30112021"/>
  </r>
  <r>
    <x v="0"/>
    <x v="3"/>
    <s v="INSP. 1707022404 _x000a_H 10, 11, 12, 13, 14, 15"/>
    <s v="RG2"/>
    <s v="hallazgo 10 &quot; Ausencia de trazabilidad y completitud en la información del almacenamiento,custodia y destrucción de las mercancías&quot;. "/>
    <s v="ID del Riesgo de Gestión  :  Pérdida, cambio o modificación en las características como cantidad, valor y descripción de las mercancías aprehendidas por la DIAN en su almacenamiento y las actividades relacionadas con la disposición de la misma a través de la modalidad de destrucción._x000a__x000a__x000a_ID del Riesgo de Corrupción RFC 2. Pérdida, cambio o modificación en las características como cantidad, valor y descripción de las mercancías aprehendidas por la DIAN en su almacenamiento y las actividades relacionadas con la disposición de la misma a través de la modalidad de destrucción."/>
    <s v="1. Realizar seguimiento y verificación a nivel nacional al cumplimiento de conformación de eventos de disposición de mercancias, cruce de información con el fin de verificar que los valores y cantidades registradas en los actos administrativos de disposición, correspondan con lo registrado en los documentos de egreso. Así como tambien, verificar la coherencia de la información registrada en el acta de aprehensión, documentos de ingreso de mercancias y documentos de egreso."/>
    <s v="Garantizar la integridad de la información reportada en los documentos, logrando así contar con información real y veraz."/>
    <s v="Informe de autoevaluación aplicado  por Dirección Seccional evaluada. "/>
    <n v="5"/>
    <d v="2018-01-01T00:00:00"/>
    <d v="2018-12-31T00:00:00"/>
    <n v="52"/>
    <n v="1"/>
    <n v="1"/>
    <x v="0"/>
    <s v="DGC_x000a_NC - Subproceso de Operación Logística _x000a_Dirección de Gestión Corporativa_x000a_Subdirección Logística_x000a__x000a_ACTUALIZADO_x000a_30112021"/>
  </r>
  <r>
    <x v="0"/>
    <x v="3"/>
    <m/>
    <m/>
    <m/>
    <m/>
    <s v="2. Realizar control por parte del GIT de comercialización a la conformación de las carpetas de los eventos de disposición de mercancias. Muestra aleatoria."/>
    <s v="Garantizar la integridad de la información reportada en los documentos, logrando así contar con información real y veraz."/>
    <s v="Lista de Chequeo de la revision del evento, sobre la muestra tomada."/>
    <n v="1"/>
    <d v="2017-11-01T00:00:00"/>
    <d v="2018-06-30T00:00:00"/>
    <n v="34.428571428571431"/>
    <n v="1"/>
    <n v="1"/>
    <x v="0"/>
    <s v="DGC_x000a_DS - Subproceso de Operación Logística _x000a_Direcciones Seccionales a Nivel Nacional _x000a__x000a_ACTUALIZADO_x000a_30112021"/>
  </r>
  <r>
    <x v="0"/>
    <x v="3"/>
    <m/>
    <m/>
    <m/>
    <m/>
    <s v="3. Realizar inventario físico a las mercancías aprehendidas decomisadas y abandonadas a favor de la Nación,realizando inspeccion fisica, cruce con la información reportada en los sistemas, de acuerdo a la muestra remitida por la Subdirección de Gestión Comercial.( 20 Direcciones Seccionales en el año )"/>
    <s v="Contar con información consistente real y veraz de las  existencias de mercancias aprehendidas, decomisadas y abandonadas a favor de la Nación."/>
    <s v="Certificación trimestral de las existencias de mercancias ADA suscrita por el Director Seccional y el G.I.T de comercialización o quien haga sus veces en la Dirección Seccional, acompañada de las actas de inspección suscritas por las personas que intervinieron en el proceso o documento soporte que aplique."/>
    <n v="20"/>
    <d v="2018-01-01T00:00:00"/>
    <d v="2018-12-31T00:00:00"/>
    <n v="52"/>
    <n v="1"/>
    <n v="1"/>
    <x v="0"/>
    <s v="DGC_x000a_DS - Subproceso de Operación Logística _x000a_Direcciones Seccionales a Nivel Nacional _x000a__x000a_ACTUALIZADO_x000a_30112021"/>
  </r>
  <r>
    <x v="0"/>
    <x v="3"/>
    <m/>
    <m/>
    <s v="Hallazgo 11 &quot; Ausencia de integridad y congruencia en la información,desde el ingreso de la mercancía aprehendida a bodega, hasta el egreso de la misma para su destrucción, que permiten identificar presuntos faltantes por un valor de $ 199.106.806&quot;. "/>
    <m/>
    <s v="4. Realizar visita de acompañamiento a la Dirección Seccional de Impuestos y Aduanas de San Andrés para revision y apoyo en la suscripción del contrato de destrucción y verificación del   recinto de almacenamiento de las mercancías."/>
    <s v="Optimizar el proceso de Administración, control y disposición de las mercancias"/>
    <s v="Informe comisión de la visita programada para los días 19 y 20 de Octubre de 2017."/>
    <n v="1"/>
    <d v="2017-10-20T00:00:00"/>
    <d v="2017-11-20T00:00:00"/>
    <n v="4.4285714285714288"/>
    <n v="1"/>
    <n v="1"/>
    <x v="0"/>
    <s v="DGC_x000a_NC - Subproceso de Operación Logística _x000a_Dirección de Gestión Corporativa_x000a_Subdirección Logística_x000a__x000a_ACTUALIZADO_x000a_30112021"/>
  </r>
  <r>
    <x v="0"/>
    <x v="3"/>
    <m/>
    <m/>
    <m/>
    <m/>
    <s v="5. Suscribir contrato cuyo objeto sea la &quot;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
    <s v="Evitar faltantes, deterioro, perdidas y/o sustitución de la mercancía que tienen como disposición final la modalidad de destrucción."/>
    <s v="contrato firmado para 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
    <n v="1"/>
    <d v="2017-09-01T00:00:00"/>
    <d v="2017-12-30T00:00:00"/>
    <n v="17.142857142857142"/>
    <n v="1"/>
    <n v="1"/>
    <x v="0"/>
    <s v="DGC_x000a_DS - Subproceso de Operación Logística _x000a_Direccion Seccional de Impuestos y Aduanas de San Andrés_x000a_División Administrativa y Financiera _x000a__x000a_ACTUALIZADO_x000a_30112021"/>
  </r>
  <r>
    <x v="0"/>
    <x v="3"/>
    <m/>
    <m/>
    <m/>
    <m/>
    <s v="6. Reiterar a las Direcciones Seccionales la aplicación de los lineamientos establecidos frente a la ejecución de los contratos para destrucción y sacrificio de animales."/>
    <s v="Lograr que las Direcciones Seccionales den cumplimiento a los lineamientos establecidos. "/>
    <s v="Oficio remitido a las direcciones Seccionales"/>
    <n v="1"/>
    <d v="2017-10-12T00:00:00"/>
    <d v="2017-10-30T00:00:00"/>
    <n v="2.5714285714285716"/>
    <n v="1"/>
    <n v="1"/>
    <x v="0"/>
    <s v="DGC_x000a_NC - Subproceso de Operación Logística _x000a_Dirección de Gestión Corporativa_x000a_Subdirección Logística_x000a__x000a_ACTUALIZADO_x000a_30112021"/>
  </r>
  <r>
    <x v="0"/>
    <x v="3"/>
    <m/>
    <m/>
    <s v="Hallazgo 12 &quot; Diferencias físicas entre lo observado y lo registrado en los documentos soporte (DIIAM/DIM/DEM/Reporte de inventario de mercancías/Actas de aprehensión, Actas de inspección física, Actas de custodia). "/>
    <m/>
    <s v="7. Reiterar la importancia de la aplicación de la matriz de riesgos para la supervisión de almacenamiento y custodia de la mercancia"/>
    <s v="Mitigar los riesgos por cambio o pérdida de la mercancia"/>
    <s v="Oficio remitido a las direcciones Seccionales"/>
    <n v="1"/>
    <d v="2017-11-01T00:00:00"/>
    <d v="2017-11-30T00:00:00"/>
    <n v="4.1428571428571432"/>
    <n v="1"/>
    <n v="1"/>
    <x v="0"/>
    <s v="DGC_x000a_NC - Subproceso de Operación Logística _x000a_Dirección de Gestión Corporativa_x000a_Subdirección Logística_x000a__x000a_ACTUALIZADO_x000a_30112021"/>
  </r>
  <r>
    <x v="0"/>
    <x v="3"/>
    <m/>
    <m/>
    <m/>
    <m/>
    <s v="8. Modificación del contrato de Operación Logística, permitiendo  que el almacenamiento del combustible se realice en estaciones de servicios con cargo a este contrato."/>
    <s v="Mitigar los riesgos por cambio o pérdida de la mercancia"/>
    <s v="Modificación contractual  suscrita"/>
    <n v="1"/>
    <d v="2017-09-01T00:00:00"/>
    <d v="2017-10-30T00:00:00"/>
    <n v="8.4285714285714288"/>
    <n v="1"/>
    <n v="1"/>
    <x v="0"/>
    <s v="DGC_x000a_NC - Subproceso de Operación Logística _x000a_Dirección de Gestión Corporativa_x000a_Subdirección Logística_x000a__x000a_ACTUALIZADO_x000a_30112021"/>
  </r>
  <r>
    <x v="0"/>
    <x v="3"/>
    <m/>
    <m/>
    <m/>
    <m/>
    <s v="9. Revisión de la actualización de las cuentas de usuario y nombres de los funcionarios autorizados para ingreso y entrega de la mercancia Aprehendida, Decomisada y Abandonada a favor de la Nación en el sistema de informacion ADA, teniendo como insumo el archivo de roles de SIE, generado y remitido por la Subdirección de Gestión de Tecnología y Telecomunicaciones."/>
    <s v="Garantizar el debido ingreso al aplicativo por los funcionarios que tienen la competencia para hacerlo, realizando la revisión del listado de roles activos correspondiente."/>
    <s v="Solicitud a la Subdirección de Gestión de Tecnología y Telecomunicaciones para  que remita el archivo de roles de SIE "/>
    <n v="1"/>
    <d v="2017-10-13T00:00:00"/>
    <d v="2017-10-31T00:00:00"/>
    <n v="2.5714285714285716"/>
    <n v="1"/>
    <n v="1"/>
    <x v="0"/>
    <s v="DGC_x000a_NC - Subproceso de Operación Logística _x000a_Dirección de Gestión Corporativa_x000a_Subdirección Logística_x000a__x000a_ACTUALIZADO_x000a_30112021"/>
  </r>
  <r>
    <x v="0"/>
    <x v="3"/>
    <m/>
    <m/>
    <s v="Hallazgo 13 &quot; El aplicativo ADA se encuentra desactualizado y con vulnerabilidades de seguridad. "/>
    <m/>
    <m/>
    <m/>
    <s v="Archivo de roles de SIE actualizado generado por tecnologia."/>
    <n v="1"/>
    <d v="2017-11-01T00:00:00"/>
    <d v="2017-12-31T00:00:00"/>
    <n v="8.5714285714285712"/>
    <n v="1"/>
    <n v="1"/>
    <x v="0"/>
    <s v="DGC_x000a_NC - Subproceso Innovación y Tecnología_x000a_Dirección de Gestión de Innovación y Tecnología_x000a_Coordinación para el apoyo a los sistemas de información._x000a__x000a_ACTUALIZADO_x000a_30112021"/>
  </r>
  <r>
    <x v="0"/>
    <x v="3"/>
    <m/>
    <m/>
    <m/>
    <m/>
    <s v="10. Realizar los requerimientos detallados del sie ADA"/>
    <s v="Analizar de manera detallada los requerimientos del SIE ADA"/>
    <s v="Documento de requerimientos detallados"/>
    <n v="1"/>
    <d v="2017-10-01T00:00:00"/>
    <d v="2019-12-31T00:00:00"/>
    <n v="117.28571428571429"/>
    <n v="1"/>
    <n v="1"/>
    <x v="0"/>
    <s v="DGC_x000a_NC - Subproceso Innovación y Tecnología_x000a_Dirección de Gestión de Innovación y Tecnología_x000a_Coordinación para el apoyo a los sistemas de información._x000a__x000a_ACTUALIZADO_x000a_30112021"/>
  </r>
  <r>
    <x v="0"/>
    <x v="3"/>
    <m/>
    <m/>
    <m/>
    <m/>
    <s v="11. Realizar un plan de trabajo que contenga las actividades a implementar, de acuerdo a las decisiones tomadas para implementar el SIE ya sean: (Compra, elaboración, contratación). Sujetas a la implementación del plan de modernización tecnológica de la DIAN._x000a_"/>
    <s v="Analizar la forma de implementación el SIE de ADA, con la elaboración de un plan de trabajo para su implantación en la Entidad."/>
    <s v="Cronograma de trabajo de implentación de acuerdo al análisis realizado para la construcción del SIE"/>
    <n v="1"/>
    <d v="2020-07-01T00:00:00"/>
    <d v="2020-12-30T00:00:00"/>
    <n v="26"/>
    <n v="1"/>
    <n v="1"/>
    <x v="0"/>
    <s v="DGC_x000a_NC - Subproceso Innovación y Tecnología_x000a_Dirección de Gestión de Innovación y Tecnología_x000a_Coordinación para el apoyo a los sistemas de información._x000a__x000a_ACTUALIZADO_x000a_30112021"/>
  </r>
  <r>
    <x v="0"/>
    <x v="3"/>
    <m/>
    <m/>
    <s v="Hallazgo 14 &quot; Incumplimiento a las politicas de seguridad de la información en el uso personal e instransferible de las cuentas de usuario y el uso de medios removibles&quot;. "/>
    <m/>
    <s v="12. Adelantar el proceso de contratación de la solución tecnológica."/>
    <s v="Estrategia de Digitalización de los Sistemas de Información de la DIAN, dentro del plan de modernización tecnologica(ley 1819 DE 2016)"/>
    <s v="Informe de avance del proceso de contratación"/>
    <n v="1"/>
    <d v="2022-07-31T00:00:00"/>
    <d v="2023-02-28T00:00:00"/>
    <n v="30.285714285714285"/>
    <n v="0.48"/>
    <n v="0.48"/>
    <x v="1"/>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r>
  <r>
    <x v="0"/>
    <x v="3"/>
    <m/>
    <m/>
    <m/>
    <m/>
    <s v="13. Inicio de la implementación de la solución tecnológica del Proyecto."/>
    <s v="Estrategia de Digitalización de los Sistemas de Información de la DIAN, dentro del plan de modernización tecnologica(ley 1819 DE 2016)"/>
    <s v="Plan de trabajo de implementación de la solución tecnológica."/>
    <n v="1"/>
    <d v="2022-12-31T00:00:00"/>
    <d v="2023-06-30T00:00:00"/>
    <n v="25.857142857142858"/>
    <n v="0"/>
    <n v="0"/>
    <x v="1"/>
    <s v="DGC_x000a_NC - Subproceso Innovación y Proyectos_x000a_Dirección de Gestión de Innovación y Tecnología_x000a_Subdirección Soluciones y Desarrollo_x000a_Subdirección de Infraestructura Tecnológica y de Operaciones_x000a_Subdirección de Procesamiento de datos_x000a__x000a_NC - Subproceso de Operación Logística _x000a_Dirección de Gestión Corporativa_x000a_Subdirección Logística_x000a__x000a_ACTUALIZADO_x000a_30112021"/>
  </r>
  <r>
    <x v="0"/>
    <x v="3"/>
    <m/>
    <m/>
    <m/>
    <m/>
    <m/>
    <s v="Estrategia de Digitalización de los Sistemas de Información de la DIAN, dentro del plan de modernización tecnologica(ley 1819 DE 2016)"/>
    <s v="Informe de seguimiento y/o actas de reunión"/>
    <n v="1"/>
    <d v="2023-01-01T00:00:00"/>
    <d v="2023-12-31T00:00:00"/>
    <n v="52"/>
    <n v="0"/>
    <n v="0"/>
    <x v="1"/>
    <s v="DGC_x000a_NC - Subproceso Innovación y Proyectos_x000a_Dirección de Gestión de Innovación y Tecnología_x000a_Subdirección Soluciones y Desarrollo_x000a_Subdirección de Infraestructura Tecnológica y de Operaciones_x000a_Subdirección de Procesamiento de datos_x000a__x000a_NC - Subproceso de Operación Logística _x000a_Dirección de Gestión Corporativa_x000a_Subdirección Logística_x000a__x000a_ACTUALIZADO_x000a_30112021"/>
  </r>
  <r>
    <x v="0"/>
    <x v="3"/>
    <m/>
    <m/>
    <s v="Hallazgo 15 &quot;El equipo de la Agencia ITRC, verificó las obligaciones del contratista Lito SAS encargado de ejecutar la destrucción y disposición final de mercancías en los años 2016 y 2017 en las Seccionales de Riohacha, Arauca y Cartagena y los productos a entregar por parte del mismo, por otra parte la Seccional de San Andrés a la fecha de la visita no contaba con contrato de destrucción de mercancía. "/>
    <m/>
    <s v="14. Implantación de la solución tecnológica"/>
    <s v="Estrategia de Digitalización de los Sistemas de Información de la DIAN, dentro del plan de modernización tecnologica(ley 1819 DE 2016)"/>
    <s v="Solución en producción"/>
    <n v="1"/>
    <d v="2024-01-01T00:00:00"/>
    <d v="2024-12-31T00:00:00"/>
    <n v="52.142857142857146"/>
    <n v="0"/>
    <n v="0"/>
    <x v="1"/>
    <s v="DGC_x000a_NC - Subproceso Innovación y Proyectos_x000a_Dirección de Gestión de Innovación y Tecnología_x000a_Subdirección Soluciones y Desarrollo_x000a_Subdirección de Infraestructura Tecnológica y de Operaciones_x000a_Subdirección de Procesamiento de datos_x000a__x000a_NC - Subproceso de Operación Logística _x000a_Dirección de Gestión Corporativa_x000a_Subdirección Logística_x000a__x000a_ACTUALIZADO_x000a_30112021"/>
  </r>
  <r>
    <x v="0"/>
    <x v="3"/>
    <m/>
    <m/>
    <m/>
    <m/>
    <s v="15. Verificar la instalación del “Antivirus Symantec End point Protection”. Nivel Nacional"/>
    <s v="Realizar revisiones periódicas permanentes tendientes a determinar que maquinas no tienen el Software “Symantec End point Protection” instalado o lo tienen instalado y su versión no es la última aplicada con el fin de adelantar los correctivos correspondientes y garantizar que todos los equipos a nivel nacional cumplan con esta política de seguridad."/>
    <s v="Informe de verificación permanente."/>
    <n v="3"/>
    <d v="2017-10-01T00:00:00"/>
    <d v="2018-10-01T00:00:00"/>
    <n v="52.142857142857146"/>
    <n v="1"/>
    <n v="1"/>
    <x v="0"/>
    <s v="DGC_x000a_NC - Subproceso Innovación y Tecnología_x000a_Subdirección de Gestión de Tecnología de Información y Telecomunicaciones_x000a_Coordinación de soprote Técnico al Usuario_x000a__x000a_ACTUALIZADO_x000a_30112021"/>
  </r>
  <r>
    <x v="0"/>
    <x v="3"/>
    <m/>
    <m/>
    <m/>
    <m/>
    <s v="16. Analizar y actualizar el Reporte Mensual de Gestión de Roles Informáticos  Activos, con el fin de "/>
    <s v="tener la completitud de la información.  (Totalidad de los Roles Informáticos Activos  de los Usuarios por cada Sistema de Información vigente de la DIAN)."/>
    <s v="Generación del Reporte de Roles Informáticos  Activos de los Usuarios en la totalidad de los Sistemas de  información."/>
    <n v="1"/>
    <d v="2017-08-01T00:00:00"/>
    <s v=" 31/12/2017"/>
    <e v="#VALUE!"/>
    <n v="1"/>
    <n v="1"/>
    <x v="0"/>
    <s v="DGC_x000a_NC - Subproceso Innovación y Proyectos_x000a_Dirección de Gestión de Innovación y Tecnología_x000a_Coordinación para el apoyo a los sistemas de información._x000a__x000a_ACTUALIZADO_x000a_30112021"/>
  </r>
  <r>
    <x v="0"/>
    <x v="3"/>
    <m/>
    <m/>
    <m/>
    <m/>
    <s v="17. Analizar el procedimiento de gestión de Roles y realizar cambios en caso requerido."/>
    <s v="Verificar la efectividad del procedimmiento de gestión de roles, para así proceder a hacer ajustes."/>
    <s v="Procedimiento ajustado"/>
    <n v="1"/>
    <d v="2017-09-01T00:00:00"/>
    <d v="2018-09-01T00:00:00"/>
    <n v="52.142857142857146"/>
    <n v="1"/>
    <n v="1"/>
    <x v="0"/>
    <s v="DGC_x000a_NC - Subproceso Innovación y Proyectos_x000a_Dirección de Gestión de Innovación y Tecnología_x000a__x000a_ACTUALIZADO_x000a_30112021"/>
  </r>
  <r>
    <x v="0"/>
    <x v="3"/>
    <m/>
    <m/>
    <m/>
    <m/>
    <s v="18. Monitoreo mediante autoevaluación virtual por parte de la Subdirección de Gestión de Representación Externa a las denuncias interpuestas  por pérdida de mercancías en las Direcciónes Seccionales con recinto propio.  "/>
    <s v="Monitorear el estado de las denuncias interpuestas en Direcciónes Seccionales con recinto propio.  "/>
    <s v="Informe semestral del estado real en que se encuentra las respectivas denuncias"/>
    <n v="1"/>
    <d v="2018-01-01T00:00:00"/>
    <d v="2018-12-31T00:00:00"/>
    <n v="52"/>
    <n v="1"/>
    <n v="1"/>
    <x v="0"/>
    <s v="DGC_x000a_NC - Subproceso de Operación Logística_x000a_Subdirección de Representación Externa_x000a__x000a_ACTUALIZADO_x000a_30112021"/>
  </r>
  <r>
    <x v="0"/>
    <x v="3"/>
    <m/>
    <m/>
    <m/>
    <m/>
    <s v="19. Desarrollar una campaña permanente respecto del uso de las políticas de seguridad de la información."/>
    <s v="evitar incumlimiento de las politicas de seguridad de la información"/>
    <s v="evidencia del desarrollo de la campaña"/>
    <n v="6"/>
    <d v="2017-10-01T00:00:00"/>
    <d v="2018-10-01T00:00:00"/>
    <n v="52.142857142857146"/>
    <n v="1"/>
    <n v="1"/>
    <x v="0"/>
    <s v="DGC_x000a_NC - Subproceso  Innovacion y Tecnologia_x000a_Oficina de seguridad de la Información _x000a__x000a_ACTUALIZADO_x000a_30112021"/>
  </r>
  <r>
    <x v="0"/>
    <x v="3"/>
    <m/>
    <m/>
    <m/>
    <m/>
    <s v="20. Tomar medidas necesarias para garantizar el adecuado almacenamiento de combustible"/>
    <s v="Mitigar los riesgos por cambio o pérdida de la mercancia"/>
    <s v="Realizar acercamientos con ecopetrol, las fuerzas militares y entidades públicas para apoyo de almacenamiento de combustibles teniendo en cuenta la normatividad vigente( oficios, correos, actas de reunión)."/>
    <n v="1"/>
    <d v="2018-09-01T00:00:00"/>
    <d v="2019-12-31T00:00:00"/>
    <n v="69.428571428571431"/>
    <n v="1"/>
    <n v="1"/>
    <x v="0"/>
    <s v="DGC_x000a_NC - Subproceso de Operación Logística _x000a_Dirección de Gestión Corporativa_x000a_Subdirección Logística_x000a__x000a_ACTUALIZADO_x000a_30112021"/>
  </r>
  <r>
    <x v="0"/>
    <x v="3"/>
    <s v="INSP. 1707022404 _x000a_H 16"/>
    <s v="RG3"/>
    <s v="Hallazgo No.16 &quot;Ineficiencia en las actividades relacionadas con la definición de la situación jurídica y disposición final de la mercancía&quot;."/>
    <s v="ID del Riesgo de Gestión  : Deterioro, pérdida de la mercancia y sobrecostos por pago de bodegajes_x000a__x000a__x000a_ID del Riesgo de Corrupción RFC 3. Sobrecostos por pago de bodegaje y/o almacenamiento "/>
    <s v="1. Gestionar la disposición de las mercancias con situación jurÍdica definida a favor de la Nación,  existentes a septiembre 30 de 2017 en la Dirección Seccional de Impuestos y Aduanas de Riohacha."/>
    <s v="Disminuir inventarios de mercancias que redundan en los costos de almacenamiento"/>
    <s v="Valor de la mercancia egresada"/>
    <n v="6432363831"/>
    <d v="2017-11-01T00:00:00"/>
    <d v="2021-04-30T00:00:00"/>
    <n v="182.28571428571428"/>
    <n v="1"/>
    <n v="1"/>
    <x v="0"/>
    <s v="DGC_x000a_DS - Subproceso de Operación Logística _x000a_Dirección Seccional de Impuestos y Aduanas de Riohacha_x000a_Division Administrativa y Financiera_x000a__x000a_ACTUALIZADO_x000a_30112021"/>
  </r>
  <r>
    <x v="0"/>
    <x v="3"/>
    <m/>
    <m/>
    <m/>
    <m/>
    <s v="2. Gestionar la disposición de las mercancias con situación jurÍdica definida a favor de la Nación, existentes a septiembre 30 de 2017 en la Dirección Seccional de Impuestos y Aduanas de San Andrés."/>
    <s v="Disminuir inventarios de mercancias que redundan en los costos de almacenamiento"/>
    <s v="Valor de la mercancia egresada"/>
    <n v="43631471"/>
    <d v="2017-11-01T00:00:00"/>
    <d v="2018-11-30T00:00:00"/>
    <n v="56.285714285714285"/>
    <n v="1"/>
    <n v="1"/>
    <x v="0"/>
    <s v="DGC_x000a_DS - Subproceso de Operación Logística _x000a_Dirección Seccional de Impuestos y Aduanas de San Andrés_x000a_Division Administrativa y Financiera_x000a__x000a_ACTUALIZADO_x000a_30112021"/>
  </r>
  <r>
    <x v="0"/>
    <x v="3"/>
    <m/>
    <m/>
    <m/>
    <m/>
    <s v="3. Gestionar la disposición de las mercancias con situación jurÍdica definida a favor de la Nación, existentes a septiembre 30 de 2017 en la Dirección Seccional de Aduanas de Cartagena."/>
    <s v="Disminuir inventarios de mercancias que redundan en los costos de almacenamiento"/>
    <s v="Valor de la mercancia egresada"/>
    <n v="11623780528.950001"/>
    <d v="2017-11-01T00:00:00"/>
    <d v="2022-10-31T00:00:00"/>
    <n v="260.71428571428572"/>
    <n v="0.9909"/>
    <n v="0.9909"/>
    <x v="1"/>
    <s v="DGC_x000a_DS - Subproceso de Operación Logística _x000a_Dirección Seccional de Aduanas de Cartagena_x000a_Jefe de la División Administrativa y Financiera_x000a_GIT de Operación Logística_x000a__x000a_ACTUALIZADO_x000a_30112021"/>
  </r>
  <r>
    <x v="0"/>
    <x v="3"/>
    <m/>
    <m/>
    <m/>
    <m/>
    <s v="4. Gestionar la disposición de las mercancias con situación jurÍdica definida a favor de la Nación, existentes a septiembre 30 de 2017 en la Dirección Seccional de Impuestos y Aduanas de Arauca."/>
    <s v="Disminuir inventarios de mercancias que redundan en los costos de almacenamiento"/>
    <s v="Valor de la mercancia egresada"/>
    <n v="1251159219"/>
    <d v="2017-11-01T00:00:00"/>
    <d v="2022-10-31T00:00:00"/>
    <n v="260.71428571428572"/>
    <n v="0.87080000000000002"/>
    <n v="0.87080000000000002"/>
    <x v="1"/>
    <s v="DGC_x000a_DS - Subproceso de Operación Logística _x000a_Dirección Seccional de Impuestos y Aduanas de Arauca_x000a_División Administrativa y Financiera_x000a__x000a_ACTUALIZADO_x000a_30112021"/>
  </r>
  <r>
    <x v="0"/>
    <x v="3"/>
    <m/>
    <m/>
    <m/>
    <m/>
    <s v="5. Realizar informe de diagnóstico integral de la gestión de  las Direcciones Seccionales y remitirlo a las Direcciones Seccionales por parte de la Subdirección de Gestión Comercial._x000a_"/>
    <s v="Dar a conocer a las Direcciones Seccionales el análisis de la gestión para impulsar el avance de la misma."/>
    <s v="Informe diagnóstico integral  de gestión."/>
    <n v="42"/>
    <d v="2017-08-01T00:00:00"/>
    <d v="2017-12-31T00:00:00"/>
    <n v="21.714285714285715"/>
    <n v="1"/>
    <n v="1"/>
    <x v="0"/>
    <s v="DGC_x000a_NC - Subproceso de Operación Logística _x000a_Dirección de Gestión Corporativa_x000a_Subdirección Logística_x000a__x000a_ACTUALIZADO_x000a_30112021"/>
  </r>
  <r>
    <x v="0"/>
    <x v="3"/>
    <m/>
    <m/>
    <m/>
    <m/>
    <s v="6. Realizar seguimiento al avance de la gestión de  las Direcciones Seccionales en visitas de acompañamiento y seguimiento por parte de la Subdirección de Gestión Comercial._x000a_"/>
    <s v="Lograr que las Direcciones seccionales den cumplimiento a las metas establecidas."/>
    <s v="Informes de seguimiento "/>
    <n v="42"/>
    <d v="2017-08-01T00:00:00"/>
    <d v="2018-06-30T00:00:00"/>
    <n v="47.571428571428569"/>
    <n v="1"/>
    <n v="1"/>
    <x v="0"/>
    <s v="DGC_x000a_NC - Subproceso de Operación Logística _x000a_Dirección de Gestión Corporativa_x000a_Subdirección Logística_x000a__x000a_ACTUALIZADO_x000a_30112021"/>
  </r>
  <r>
    <x v="0"/>
    <x v="3"/>
    <m/>
    <m/>
    <m/>
    <m/>
    <s v="7. Controlar los inventarios de mercancías sin situación jurídica definida que cuenta con más de un año de almacenamiento,de acuerdo a la información remitida por la Subdirección de Gestión Comercial."/>
    <s v="Contar con información consistente, real y veraz de la situación juridica de las mrcancias que permita la  disposicion de las mismas."/>
    <s v="Reporte de situación juridica registrada en el sistema o documentos que acrediten la gestión realizada por comercial y la respuesta recibida."/>
    <n v="1"/>
    <d v="2018-01-01T00:00:00"/>
    <d v="2018-12-31T00:00:00"/>
    <n v="52"/>
    <n v="1"/>
    <n v="1"/>
    <x v="0"/>
    <s v="DGC_x000a_DS - Subproceso de Operación Logística_x000a_Direcciones Seccionales a nivel nacional _x000a__x000a_ACTUALIZADO_x000a_30112021"/>
  </r>
  <r>
    <x v="0"/>
    <x v="3"/>
    <s v="INSP. 1707022422_x000a_H1,2,3,4"/>
    <s v="RF1"/>
    <s v="ID del hallazgo I. Fallas en la validación del cumplimiento de los requisitos para determinar la modalidad de chatarrización, en contravía de lo establecido en el procedimiento PR-CO-0380 “Chatarrización de Mercancías” versión 1."/>
    <s v="ID del Riesgo de Corrupción :  RFC 1. Pérdida y/o cambio de la mercancía aprehendida, decomisada o en abandono a favor de la Nación, dispuesta a través del procedimiento de chatarrización, para beneficio propio o de terceros"/>
    <s v="1. Validar que se cumplan los requisitos previos a la generación de la resolución de chatarrización de mercancías"/>
    <s v="Revisar de manera aleatoria las listas de chequeo y documentos soportes remitidas por las Direcciones Seccionales _x000a_ de Aduanas de Cúcuta, Dirección Seccional de Aduanas de Bogotá, Dirección Seccional de Impuestos y Aduanas de Buenaventura, Dirección Seccional de Impuestos y Aduanas de Bucaramanga y Dirección Seccional de Impuestos y Aduanas de Maicao, correspondiente a cada acto administrativo."/>
    <s v="Informe de la muestra "/>
    <n v="0.3"/>
    <d v="2020-08-18T00:00:00"/>
    <d v="2020-12-31T00:00:00"/>
    <n v="19.285714285714285"/>
    <n v="1"/>
    <n v="1"/>
    <x v="0"/>
    <s v="DGC_x000a_DS - Subproceso de Operación Logística _x000a_Dirección Seccional de Aduanas de Cúcuta_x000a_Dirección Seccional de Aduanas de Bogotá_x000a_Dirección Seccional de Impuestos y Aduanas de Buenaventura_x000a_Dirección Seccional de Impuestos y Aduanas de Bucaramanga_x000a_Dirección Seccional de Impuestos y Aduanas de Maicao_x000a__x000a_NC - Subproceso de Operación Logística _x000a_Dirección de Gestión Corporativa_x000a_Subdirección Logística_x000a_Coordinacion de Chatarización y Destrucciones_x000a__x000a_ACTUALIZADO_x000a_30112021"/>
  </r>
  <r>
    <x v="0"/>
    <x v="3"/>
    <m/>
    <m/>
    <s v="ID del hallazgo II. Fallas en la validación del cumplimiento de los requisitos para determinar la modalidad de chatarrización mediante la inclusión en el proceso de Material NO ferroso, en contravía de lo establecido en el procedimiento PR-CO-0380 “Chatarrización de Mercancías” versión 1, el instructivo IN-CO-0169 “TRÁMITES PARA LA DISPOSICIÓN DE AUTOMOTORES Y MAQUINARIA AMARILLA”._x000a_"/>
    <m/>
    <s v="2. Verificar que la mercancía a incluir en los proyectos de chatarrización cumpla con las características para la modalidad"/>
    <s v="Revisión y cruce de informacion de la mercancia a incluir en proyectos  de chatarrizacion remitida por la Dirección Seccional  frente a la herramienta tecnológica"/>
    <s v="Consolidado de la información ( revision inicial  a la mercancia por lote). "/>
    <n v="1"/>
    <d v="2020-08-18T00:00:00"/>
    <d v="2020-12-31T00:00:00"/>
    <n v="19.285714285714285"/>
    <n v="1"/>
    <n v="1"/>
    <x v="0"/>
    <s v="DGC_x000a_NC - Subproceso de Operación Logística _x000a_Dirección de Gestión Corporativa_x000a_Subdirección Logística_x000a_Coordinación de Chatarización y Destrucciones_x000a__x000a_ACTUALIZADO_x000a_30112021"/>
  </r>
  <r>
    <x v="0"/>
    <x v="3"/>
    <m/>
    <m/>
    <s v="ID del hallazgo III. Fallas en la Validación del cumplimiento de los requisitos y formalidades en la documentación para ejecutar la chatarrización, en contravía de lo establecido en el procedimiento PR-CO-0380 “Chatarrización de Mercancías” versión 1, el instructivo IN-CO-0169 “TRÁMITES PARA LA DISPOSICIÓN DE AUTOMOTORES Y MAQUINARIA AMARILLA” versión 1._x000a_"/>
    <m/>
    <s v="3. Asegurar el cumplimiento de los controles durante el flujo de los eventos de chatarrización"/>
    <s v="Generar sistema de controles administrativos para el seguimiento y verificación del cumplimiento del flujo de chatarrización"/>
    <s v="Informe  de eventos mensual."/>
    <n v="5"/>
    <d v="2020-08-18T00:00:00"/>
    <d v="2020-12-31T00:00:00"/>
    <n v="19.285714285714285"/>
    <n v="1"/>
    <n v="1"/>
    <x v="0"/>
    <s v="DGC_x000a_NC - Subproceso de Operación Logística _x000a_Dirección de Gestión Corporativa_x000a_Subdirección Logística_x000a_Coordinación de Chatarización y Destrucciones_x000a__x000a_ACTUALIZADO_x000a_30112021"/>
  </r>
  <r>
    <x v="0"/>
    <x v="3"/>
    <m/>
    <m/>
    <s v="ID del hallazgo IV. Fallas en la supervisión y seguimiento al cumplimiento de las obligaciones contractuales de la empresa Recuperaciones Naranjo Reciclyn SAS, en contravía de lo establecido en el contrato No. 134-2017 y sus documentos anexos."/>
    <m/>
    <s v="4. Verificar por medio de control administrativo el cumplimiento de la obligación referente a la generación, envío y publicación del informe de supervisión del contrato de chatarrización"/>
    <s v="Generar sistema de controles administrativos frente al cumplimiento de la supervisión del contrato de chatarrización"/>
    <s v="Informe de emision y publicación de informe de supervisión."/>
    <n v="5"/>
    <d v="2020-08-18T00:00:00"/>
    <d v="2020-12-31T00:00:00"/>
    <n v="19.285714285714285"/>
    <n v="1"/>
    <n v="1"/>
    <x v="0"/>
    <s v="DGC_x000a_NC - Subproceso de Operación Logística _x000a_Dirección de Gestión Corporativa_x000a_Subdirección Logística_x000a_Coordinación de Chatarización y Destrucciones_x000a__x000a_ACTUALIZADO_x000a_30112021"/>
  </r>
  <r>
    <x v="0"/>
    <x v="3"/>
    <m/>
    <m/>
    <m/>
    <m/>
    <s v="5. Ajustar el procedimiento de disposición de mercancías y documentos en lo referente a la chatarrización de mercancías de acuerdo a las necesidades de la Entidad."/>
    <s v="Revisar, actualizar y publicar el procedimiento y documentos en lo referente a la chatarrización de mercancías de acuerdo a las necesidades de la Entidad."/>
    <s v="Publicación del Procedimiento de disposición de mercancías y documentos en lo referente a la chatarrización de mercancías de acuerdo a las necesidades de la Entidad."/>
    <n v="1"/>
    <d v="2020-08-21T00:00:00"/>
    <d v="2020-12-31T00:00:00"/>
    <n v="18.857142857142858"/>
    <n v="1"/>
    <n v="1"/>
    <x v="0"/>
    <s v="DGC_x000a_NC - Subproceso de Operación Logística _x000a_Dirección de Gestión Corporativa_x000a_Subdirección Logística_x000a_Coordinación de Chatarización y Destrucciones_x000a__x000a_ACTUALIZADO_x000a_30112021"/>
  </r>
  <r>
    <x v="0"/>
    <x v="3"/>
    <m/>
    <m/>
    <m/>
    <m/>
    <s v="6. Definir viabilidad del acompañamiento de la POLFA en las etapas del procedimiento de chatarrización de mercancías"/>
    <s v="Realizar requerimiento a la POLFA y de manera conjunta establecer parametros y necesidades de acompañamiento en los eventos de chatarrización de mercancías"/>
    <s v="Respuesta división de POLFA, respecto al acompañamiento de la en los eventos de chatarrización"/>
    <n v="1"/>
    <d v="2020-09-08T00:00:00"/>
    <d v="2020-10-31T00:00:00"/>
    <n v="7.5714285714285712"/>
    <n v="1"/>
    <n v="1"/>
    <x v="0"/>
    <s v="DGC_x000a_NC - Subproceso de Operación Logística _x000a_Dirección de Gestión Corporativa_x000a_Subdirección Logística_x000a_Coordinación de Chatarización y Destrucciones_x000a__x000a_ACTUALIZADO_x000a_30112021"/>
  </r>
  <r>
    <x v="0"/>
    <x v="3"/>
    <s v="INSP. 1707022432_x000a_H1,2"/>
    <s v="RFC1"/>
    <s v="ID del hallazgo I. La Subdirección de Gestión Comercial y las Direcciones Seccionales evaluadas, disponen por la modalidad de donación, mercancías aprehendidas, decomisadas o abandonadas a favor de la Nación sin el lleno de los requisitos, en contravía de lo dispuesto en la Ley 1762 de 2015, el Decreto 1165 de 2019, Resolución 46 de 2019 y procedimiento PR-CO-0309 &quot;Donación de mercancías&quot; versión 1, evidenciado en: 1) Fallas en los controles de supervisión y seguimiento al proceso, 2) Falta de aplicación de las disposiciones legales y normativas para autorizar las donaciones y 3) Desactualización procedimiento PR-CO-0309 &quot;Donación de mercancías“._x000a_"/>
    <s v="ID del Riesgo de Corrupción:  RFC 1. Discrecionalidad en el desarrollo de las actividades del procedimiento de donación de mercancías, para beneficio propio o de terceros  "/>
    <s v="1. Verificar mensualmente el cumplimiento de requisitos y actividades que soportan el proyecto de donación al interior de las Direcciones Seccionales."/>
    <s v="Revisar el cumplimiento de las actividades, conformación de eventos y documentos soporte previstos en el instructivo IN-ADF-0214 &quot;Donación de Mercancías ADA y Bienes Adjudicados a la Nación&quot;, para cual se tomará una muestra del 10%  de los proyectos de Donación que se reciban en el mes de las siguientes Direcciones Seccionales: de Aduanas de Cali, Aduanas de Medellin, Impuestos y Aduanas de Bucaramanga, Aduanas de Cartagena, Impuestos y Aduanas de Ipiales,Impuestos y Aduanas de Puerto Carreño, Impuestos y Aduanas de Leticia, Impuestos y Aduanas de Maicao, Impuestos y Aduanas de Pereira, Impuestos y Aduanas de Puerto Asis,  Impuestos y Aduanas de Santa Marta, Impuestos y Aduanas de Valledupar, Aduanas de Bogotá, Impuestos y Aduanas de Yopal. "/>
    <s v="Planilla consolidada de revisión de requisitos mensual."/>
    <n v="8"/>
    <d v="2021-05-01T00:00:00"/>
    <d v="2021-12-31T00:00:00"/>
    <n v="34.857142857142854"/>
    <n v="1"/>
    <n v="1"/>
    <x v="0"/>
    <s v="DGC_x000a_NC - Subproceso de Operación Logística _x000a_Dirección de Gestión Corporativa_x000a_Subdirección Logística_x000a_Coordinación de Gestión Social y Comercialización_x000a__x000a_ACTUALIZADO_x000a_30112021"/>
  </r>
  <r>
    <x v="0"/>
    <x v="3"/>
    <m/>
    <m/>
    <m/>
    <m/>
    <s v="2. Realizar seguimiento de forma quincenal a los Inventarios de mercancias perecederas, mediante listado que será remitido a las Direcciones Seccionales. "/>
    <s v="Generar alertas a las Direcciones Seccionales para la ágil y oportuna disposición de mercancía perecedera ."/>
    <s v="Informe de gestión mensual de perecederos."/>
    <n v="8"/>
    <d v="2021-05-01T00:00:00"/>
    <d v="2021-12-31T00:00:00"/>
    <n v="34.857142857142854"/>
    <n v="1"/>
    <n v="1"/>
    <x v="0"/>
    <s v="DGC_x000a_NC - Subproceso de Operación Logística _x000a_Dirección de Gestión Corporativa_x000a_Subdirección Logística_x000a_Coordinación de Optimización Logistica_x000a_Coordinación de Gestión Social y Comercialización_x000a__x000a_ACTUALIZADO_x000a_30112021"/>
  </r>
  <r>
    <x v="0"/>
    <x v="3"/>
    <m/>
    <m/>
    <m/>
    <m/>
    <s v="3. Realizar seguimiento y verificación a la información registrada en el sistema ADA versus la resolución de Donación y sus egresos."/>
    <s v="Revisar la información registrada en el ADA versus la resolución de Donación y sus egresos mediante una muestra equivalente al 10% del total de las resoluciones de donación que se expidan en el mes correspondientes a las Direcciones Seccionales de: Aduanas de Cali, Aduanas de Medellin, Impuestos y Aduanas de Bucaramanga, Aduanas de Cartagena, Impuestos y Aduanas de Ipiales,Impuestos y Aduanas de Puerto Carreño, Impuestos y Aduanas de Leticia, Impuestos y Aduanas de Maicao, Impuestos y Aduanas de Pereira, Impuestos y Aduanas de Puerto Asis,  Impuestos y Aduanas de Santa Marta, Impuestos y Aduanas de Valledupar, Aduanas de Bogotá, Impuestos y Aduanas de Yopal.   fin de mitigar errores de digitación en el sistema ADA, garantizando la coherencia de la información."/>
    <s v="Reporte mensual de Donaciones"/>
    <n v="8"/>
    <d v="2021-05-01T00:00:00"/>
    <d v="2021-12-31T00:00:00"/>
    <n v="34.857142857142854"/>
    <n v="1"/>
    <n v="1"/>
    <x v="0"/>
    <s v="DGC_x000a_NC - Subproceso de Operación Logística _x000a_Dirección de Gestión Corporativa_x000a_Subdirección Logística_x000a_Coordinación de Optimización Logistica_x000a_Coordinación de Gestión Social y Comercialización_x000a__x000a_ACTUALIZADO_x000a_30112021"/>
  </r>
  <r>
    <x v="0"/>
    <x v="3"/>
    <m/>
    <m/>
    <m/>
    <m/>
    <s v="4. Revisión periodica el procedimiento, instructivo y formato 2305 relacionados con la modalidad de Donación."/>
    <s v="Realizar verificación semestral del procedimiento, instructivo y formato 2305 relacionados con la modalidad de Donación."/>
    <s v="Informe semestral(junio-diciembre)"/>
    <n v="2"/>
    <d v="2021-05-01T00:00:00"/>
    <d v="2021-12-30T00:00:00"/>
    <n v="34.714285714285715"/>
    <n v="1"/>
    <n v="1"/>
    <x v="0"/>
    <s v="DGC_x000a_NC - Subproceso de Operación Logística _x000a_Dirección de Gestión Corporativa_x000a_Subdirección Logística_x000a_Coordinación de Optimización Logistica_x000a_Coordinación de Gestión Social y Comercialización_x000a__x000a_ACTUALIZADO_x000a_30112021"/>
  </r>
  <r>
    <x v="0"/>
    <x v="3"/>
    <m/>
    <m/>
    <s v="ID del hallazgo II. Existe falta de congruencia, integridad, completitud y controles de la información registrada en los sistemas de información y/o tablas de Excel u otros medios digitales, así como falta de validación de los campos en el sistema de información ADA, en contravía de lo dispuesto en la norma internacional ISO 25000 en referencia a la calidad de los datos y de los propósitos de la política de gobierno digital definida en el Decreto 1008 del 14/06/2018.   "/>
    <m/>
    <s v="5. Proferir memorando formalizando la base de control ofrecimientos."/>
    <s v="Proyectar y expedir memorando formalizando la implementación de la base de control ofrecimientos."/>
    <s v="Memorando"/>
    <n v="1"/>
    <d v="2021-05-01T00:00:00"/>
    <d v="2021-05-31T00:00:00"/>
    <n v="4.2857142857142856"/>
    <n v="1"/>
    <n v="1"/>
    <x v="0"/>
    <s v="DGC_x000a_NC - Subproceso de Operación Logística _x000a_Dirección de Gestión Corporativa_x000a_Subdirección Logística_x000a_Coordinación de Optimización Logistica_x000a_Coordinación de Gestión Social y Comercialización_x000a__x000a_ACTUALIZADO_x000a_30112021"/>
  </r>
  <r>
    <x v="0"/>
    <x v="3"/>
    <m/>
    <m/>
    <m/>
    <m/>
    <s v="6. Socializar memorando y base de control implementada."/>
    <s v="Realizar capacitación a los funcionarios de la Subdirección de Gestión Comercial"/>
    <s v="Control de asistencia a capacitación"/>
    <n v="1"/>
    <d v="2021-06-01T00:00:00"/>
    <d v="2021-06-30T00:00:00"/>
    <n v="4.1428571428571432"/>
    <n v="1"/>
    <n v="1"/>
    <x v="0"/>
    <s v="DGC_x000a_NC - Subproceso de Operación Logística _x000a_Dirección de Gestión Corporativa_x000a_Subdirección Logística_x000a_Coordinación de Optimización Logistica_x000a_Coordinación de Gestión Social y Comercialización_x000a__x000a_ACTUALIZADO_x000a_30112021"/>
  </r>
  <r>
    <x v="0"/>
    <x v="3"/>
    <m/>
    <m/>
    <m/>
    <m/>
    <s v="7. Capacitar a funcionarios del proceso de comercialización a Nivel Nacional sobre lineamientos de disposición de mercancias altamente perecederas."/>
    <s v="Realizar Capacitación a los funcionarios de las Direcciones Seccionales que pertenecen al proceso de Comercialización acerca de la disposición de mercancias altamente perecederas."/>
    <s v="Control de asistencia a capacitación"/>
    <n v="1"/>
    <d v="2021-06-01T00:00:00"/>
    <d v="2021-07-30T00:00:00"/>
    <n v="8.4285714285714288"/>
    <n v="1"/>
    <n v="1"/>
    <x v="0"/>
    <s v="DGC_x000a_NC - Subproceso de Operación Logística _x000a_Dirección de Gestión Corporativa_x000a_Subdirección Logística_x000a_Coordinación de Optimización Logistica_x000a_Coordinación de Gestión Social y Comercialización_x000a__x000a_ACTUALIZADO_x000a_30112021"/>
  </r>
  <r>
    <x v="0"/>
    <x v="3"/>
    <s v="INSP. 1707022436_x000a_H1"/>
    <s v="RG1_x000a__x000a_ID del Riesgo de Gestión  :  RG 1. Acción u omisión para demorar la notificación del mandamiento de pago"/>
    <m/>
    <s v="ID del Riesgo de Corrupción: N/A"/>
    <s v="Generar una capacitación sobre el procedimiento PR-ADF-0159 e Instructivos IN-ADF-0025 e instructivo  IN-ADF-0033, previa actualización. _x000a_"/>
    <s v="Realizar una capacitación del procedimiento de notificaciones tanto para el proceso de notificación, como para el proceso de cobro para dar claridad sobre la fecha de notificación."/>
    <s v="FT-GH-1722 Registro Capacitación Interna"/>
    <n v="1"/>
    <d v="2021-09-15T00:00:00"/>
    <d v="2021-12-31T00:00:00"/>
    <n v="15.285714285714286"/>
    <n v="1"/>
    <n v="1"/>
    <x v="0"/>
    <s v="DGC_x000a_NC - Subproceso de Recursos Administrativos_x000a_Coordinación de Correspondencia y Notificaciones"/>
  </r>
  <r>
    <x v="0"/>
    <x v="3"/>
    <m/>
    <m/>
    <m/>
    <m/>
    <s v="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comparando la información de la notificación registrada con los soportes que dieron lugar a la misma. _x000a_"/>
    <s v="Efectuar un seguimiento periódico en el cual se realice la verificación de la información de la notificación registrada vs. los soportes respectivos."/>
    <s v="Informe Gerencial firmado por los responsables, en donde se describa la verificación realizada y los controles aplicados"/>
    <n v="3"/>
    <d v="2021-10-01T00:00:00"/>
    <d v="2022-10-31T00:00:00"/>
    <n v="56.428571428571431"/>
    <n v="1"/>
    <n v="1"/>
    <x v="0"/>
    <s v="DGC_x000a_NC - Subproceso de Recursos Administrativos_x000a_Coordinación de Correspondencia y Notificaciones"/>
  </r>
  <r>
    <x v="0"/>
    <x v="3"/>
    <m/>
    <m/>
    <m/>
    <m/>
    <s v="Incluir una funcionalidad que permita el cargue automático de las fechas de notificación y ejecutoria del aplicativo de notificaciones al aplicativo de Cobranzas, toda vez que se encuentra en desarrollo el nuevo sistema de Administración de Cartera, dentro del Plan de Modernización Tecnológica de la Entidad."/>
    <s v="Desarrollar o adquirir la solución tecnológica "/>
    <s v="Documento"/>
    <n v="1"/>
    <d v="2021-01-01T00:00:00"/>
    <d v="2021-12-31T00:00:00"/>
    <n v="52"/>
    <n v="1"/>
    <n v="1"/>
    <x v="0"/>
    <s v="DGC_x000a_NC - Subproceso Recaudo - Devoluciones_x000a_Dirección de Gestión de Impuestos_x000a_Subdirección de Gestión de Recaudo_x000a__x000a_NC-Subproceso Administracion de Cartera_x000a_Subdireccion de Gestión de Cobranzas _x000a_Coordinación de Administración de Aplicativos de Impuestos_x000a__x000a_NC - Subproceso Innovación y Tecnología _x000a_Dirección de Gestión de Innovación y Tecnología"/>
  </r>
  <r>
    <x v="0"/>
    <x v="3"/>
    <m/>
    <m/>
    <m/>
    <m/>
    <m/>
    <s v="Adelantar el proceso de contratación de la solución tecnológica."/>
    <s v="Informe de avance del proceso de contratación"/>
    <n v="1"/>
    <d v="2022-08-01T00:00:00"/>
    <d v="2023-02-28T00:00:00"/>
    <n v="30.142857142857142"/>
    <n v="0.48"/>
    <n v="0.48"/>
    <x v="1"/>
    <s v="DGC_x000a_NC - Subproceso Recaudo - Devoluciones_x000a_Dirección de Gestión de Impuestos_x000a_Subdirección de Gestión de Recaudo_x000a__x000a_NC-Subproceso Administracion de Cartera_x000a_Subdireccion de Gestión de Cobranzas _x000a_Coordinación de Administración de Aplicativos de Impuestos_x000a__x000a_NC - Subproceso Innovación y Tecnología _x000a_Dirección de Gestión de Innovación y Tecnología"/>
  </r>
  <r>
    <x v="0"/>
    <x v="3"/>
    <m/>
    <m/>
    <m/>
    <m/>
    <m/>
    <s v="Inicio de la implementación de la solución tecnológica del Proyecto."/>
    <s v="Plan de trabajo de implementación de la solución tecnológica."/>
    <n v="1"/>
    <d v="2023-03-01T00:00:00"/>
    <d v="2023-06-30T00:00:00"/>
    <n v="17.285714285714285"/>
    <n v="0"/>
    <n v="0"/>
    <x v="1"/>
    <s v="DGC_x000a_NC - Subproceso Recaudo - Devoluciones_x000a_Dirección de Gestión de Impuestos_x000a_Subdirección de Gestión de Recaudo_x000a__x000a_NC-Subproceso Administracion de Cartera_x000a_Subdireccion de Gestión de Cobranzas _x000a_Coordinación de Administración de Aplicativos de Impuestos_x000a__x000a_NC - Subproceso Innovación y Tecnología _x000a_Dirección de Gestión de Innovación y Tecnología"/>
  </r>
  <r>
    <x v="0"/>
    <x v="3"/>
    <m/>
    <m/>
    <m/>
    <m/>
    <m/>
    <m/>
    <s v="Seguimiento trimestral al plan de trabajo"/>
    <n v="1"/>
    <d v="2023-01-01T00:00:00"/>
    <d v="2023-12-31T00:00:00"/>
    <n v="52"/>
    <n v="0"/>
    <n v="0"/>
    <x v="1"/>
    <s v="DGC_x000a_NC - Subproceso Recaudo - Devoluciones_x000a_Dirección de Gestión de Impuestos_x000a_Subdirección de Gestión de Recaudo_x000a__x000a_NC-Subproceso Administracion de Cartera_x000a_Subdireccion de Gestión de Cobranzas _x000a_Coordinación de Administración de Aplicativos de Impuestos_x000a__x000a_NC - Subproceso Innovación y Tecnología _x000a_Dirección de Gestión de Innovación y Tecnología"/>
  </r>
  <r>
    <x v="0"/>
    <x v="3"/>
    <m/>
    <m/>
    <m/>
    <m/>
    <m/>
    <s v="Implantación de la solución tecnológica"/>
    <s v="Puesta en producción del servicio informático"/>
    <n v="1"/>
    <d v="2024-01-01T00:00:00"/>
    <d v="2024-12-31T00:00:00"/>
    <n v="52.142857142857146"/>
    <n v="0"/>
    <n v="0"/>
    <x v="1"/>
    <s v="DGC_x000a_NC - Subproceso Recaudo - Devoluciones_x000a_Dirección de Gestión de Impuestos_x000a_Subdirección de Gestión de Recaudo_x000a__x000a_NC-Subproceso Administracion de Cartera_x000a_Subdireccion de Gestión de Cobranzas _x000a_Coordinación de Administración de Aplicativos de Impuestos_x000a__x000a_NC - Subproceso Innovación y Tecnología _x000a_Dirección de Gestión de Innovación y Tecnología"/>
  </r>
  <r>
    <x v="0"/>
    <x v="3"/>
    <m/>
    <m/>
    <m/>
    <m/>
    <s v="Generar capacitación  sobre el procedimiento  PR-ADF-0159, dirigido a las áreas productoras de actos administrativos, donde se socialice los términos de entrega de los actos administrativos y los términos para dar inicio a la notificación, comunicación y/o publicación"/>
    <s v="Capacitación  dirigida a las áreas productoras de actos administrativos sobre el procedimiento  de notificaciones enfatizando en los términos para la entrega en oportunidad de los actos administrativos y  dar inicio a la   notificación, comunicación y/o publicación._x000a_"/>
    <s v="FT-GH-1722 Registro Capacitación Interna"/>
    <n v="1"/>
    <d v="2021-09-15T00:00:00"/>
    <d v="2021-12-31T00:00:00"/>
    <n v="15.285714285714286"/>
    <n v="1"/>
    <n v="1"/>
    <x v="0"/>
    <s v="DGC_x000a_NC - Subproceso Recaudo - Devoluciones_x000a_Dirección de Gestión de Impuestos_x000a_Subdirección de Gestión de Recaudo_x000a__x000a_NC-Subproceso Administracion de Cartera_x000a_Subdireccion de Gestión de Cobranzas _x000a_Coordinación de Administración de Aplicativos de Impuestos_x000a__x000a_NC - Subproceso Innovación y Tecnología _x000a_Dirección de Gestión de Innovación y Tecnología"/>
  </r>
  <r>
    <x v="0"/>
    <x v="3"/>
    <m/>
    <m/>
    <m/>
    <m/>
    <s v="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validando la oportunidad en la entrega de los actos administrativos, comparando la fecha de expedición del acto con la fecha de recepción de la planilla de remisión, por lo cual se solicitará una muestra aleatoria de las planillas  de remisión donde se identifique la  fecha de recibido._x000a_"/>
    <s v="Efectuar un seguimiento periódico en el cual se realice la verificación de la fecha de expedición del acto administrativo con la fecha de recepción de la planilla de remisión."/>
    <s v="Informe Gerencial firmado por los responsables, en donde se describa la verificación realizada y los controles aplicados"/>
    <n v="3"/>
    <d v="2021-10-01T00:00:00"/>
    <d v="2022-10-31T00:00:00"/>
    <n v="56.428571428571431"/>
    <n v="1"/>
    <n v="1"/>
    <x v="0"/>
    <s v="DGC_x000a_NC - Subproceso de Recursos Administrativos_x000a_Coordinación de Correspondencia y Notificaciones"/>
  </r>
  <r>
    <x v="0"/>
    <x v="3"/>
    <m/>
    <m/>
    <m/>
    <m/>
    <s v="Descargar los libros radicadores del área productora del acto, del Aplicativo Notificar, mínimo una vez al mes por parte de las áreas de Documentación o quien hace sus veces, con el fin de enviarlos a los notificadores y las áreas productoras de actos administrativos, con el objetivo de validar el procedimiento realizado y finalizar el correspondiente procedimiento (notificación, comunicación y/o publicación) "/>
    <s v="Efectuar un seguimiento y Control a los actos administrativos registrados en el Aplicativo notificar,  que permitan determinar pendientes por culminar en el Aplicativo Notificar (tanto de inclusión de información, como ejecución del procedimiento)_x000a_"/>
    <s v="Informe Gerencial firmado por los responsables, en donde se describa la verificación realizada y los controles aplicados. Adjuntando las evidencias respectivas."/>
    <n v="6"/>
    <d v="2021-10-01T00:00:00"/>
    <d v="2022-03-31T00:00:00"/>
    <n v="25.857142857142858"/>
    <n v="1"/>
    <n v="1"/>
    <x v="0"/>
    <s v="DGC_x000a_NC - Subproceso de Recursos Administrativos_x000a_Coordinación de Correspondencia y Notificaciones"/>
  </r>
  <r>
    <x v="0"/>
    <x v="3"/>
    <m/>
    <m/>
    <m/>
    <m/>
    <s v="Actualizar el procedimiento PR-CA-0270 Mandamiento de Pago, incluyendo una actividad que permita efectuar el seguimiento y control a la entrega del acto administrativo para su notificación, con el fin dar cumplimiento a lo establecido a la condición establecida en el procedimiento PR-FI-0159 numeral 7.1 “Entradas” según el cual el acto debe ser entregado para su notificación el mismo día de emitido. Estableciendo los controles que se estimen necesarios para monitorear el estado de la notificación del acto."/>
    <s v="Modificar el procedimiento PR-CA-0270 Mandamiento de Pago"/>
    <s v="Documento publicado"/>
    <n v="1"/>
    <d v="2021-10-01T00:00:00"/>
    <d v="2022-06-30T00:00:00"/>
    <n v="38.857142857142854"/>
    <n v="1"/>
    <n v="1"/>
    <x v="0"/>
    <s v="DGC_x000a_NC - Subproceso  Recaudo-Devoluciones_x000a_Subdirección Cobranzas_x000a_Coordinación  de Cobranzas"/>
  </r>
  <r>
    <x v="0"/>
    <x v="3"/>
    <m/>
    <m/>
    <m/>
    <m/>
    <s v="Generar una capacitación sobre el uso de formas de captura y consulta del Aplicativo Notificar, que permiten agilizar la captura y entrega de los actos administrativos, de forma oportuna. (áreas productoras de actos administrativos)."/>
    <s v="Capacitación  dirigida a las áreas productoras de actos administrativos sobre el uso de formas de captura y consulta de Aplicativo Notificar, los cuales permiten agilizar la captura y entrega de los actos administrativos de forma oportuna._x000a_"/>
    <s v="FT-GH-1722 Registro Capacitación Interna"/>
    <n v="1"/>
    <d v="2021-09-15T00:00:00"/>
    <d v="2021-12-31T00:00:00"/>
    <n v="15.285714285714286"/>
    <n v="1"/>
    <n v="1"/>
    <x v="0"/>
    <s v="DGC_x000a_NC - Subproceso de Recursos Administrativos_x000a_Coordinación de Correspondencia y Notificaciones"/>
  </r>
  <r>
    <x v="0"/>
    <x v="3"/>
    <m/>
    <m/>
    <m/>
    <m/>
    <s v="Generar una capacitación sobre el uso de los diferentes roles del Aplicativo Notificar, dirigido a las áreas de documentación o quien hace sus veces._x000a_"/>
    <s v="Capacitación  dirigida a las áreas de documentación o quien haga sus veces, sobre el uso de los diferentes rolos del Aplicativo Notificar."/>
    <s v="FT-GH-1722 Registro Capacitación Interna"/>
    <n v="1"/>
    <d v="2021-09-15T00:00:00"/>
    <d v="2021-12-31T00:00:00"/>
    <n v="15.285714285714286"/>
    <n v="1"/>
    <n v="1"/>
    <x v="0"/>
    <s v="DGC_x000a_NC - Subproceso de Recursos Administrativos_x000a_Coordinación de Correspondencia y Notificaciones"/>
  </r>
  <r>
    <x v="0"/>
    <x v="3"/>
    <s v="INSP. 1707022439_x000a_H1"/>
    <s v="RG1_x000a__x000a_RF1"/>
    <s v="ID del hallazgo I. Fallas en la validación del cumplimiento de los requisitos para determinar la modalidad de disposición de mercancías, en contravía de lo establecido en los procedimientos PR-CO-0312 “Determinación de Modalidad de Disposición de Mercancía” (Versión 1) o PR-ADF-0312 “Disposición de Mercancías ADA y Bienes Adjudicados a la Nación” (Versión 2) y sus correspondientes instructivos"/>
    <s v="ID del Riesgo de Gestión  :  RG 1. “Determinación de la modalidad de disposición de la mercancía aprehendida, decomisada o en abandono – ADA y de los bienes adjudicados a la nación sin el cumplimiento de los requisitos establecidos”"/>
    <s v="1. Solicitud de recursos presupuestales para avalúo de las mercancías, indispensable  para su disposición a través de la venta."/>
    <s v="Proyectar solicitud de recursos presupuestales para realizar avalúos."/>
    <s v="Oficio de solicitud de recursos"/>
    <n v="1"/>
    <d v="2022-03-01T00:00:00"/>
    <d v="2022-03-31T00:00:00"/>
    <n v="4.2857142857142856"/>
    <n v="1"/>
    <n v="1"/>
    <x v="0"/>
    <s v="DGC_x000a_NC - Subproceso de Operación Logística _x000a_Subdirección Logística_x000a_Coordinación de Gestión Social y Comercialización_x000a_Coordinación Chatarrización y Destrucción_x000a_Coordinación de Optimización Logística"/>
  </r>
  <r>
    <x v="0"/>
    <x v="3"/>
    <m/>
    <m/>
    <m/>
    <m/>
    <s v="2. Reiterar solicitudes y propender por adelantar mesas de trabajo  con el Ministerio de Transporte para solucionar las limitaciones que se tienen frente a la ficha técnica de homologación para los vehículos de transporte y la inscripción ante los organismos de tránsito de la maquinaria amarilla."/>
    <s v="Proyectar oficio y propender por adelantar mesas de trabajo,  reiterando la necesidad de superar las limitaciones antes descritas."/>
    <s v="Oficio - Actas Mesas de Trabajo"/>
    <n v="1"/>
    <d v="2022-03-01T00:00:00"/>
    <d v="2022-11-30T00:00:00"/>
    <n v="39.142857142857146"/>
    <n v="1"/>
    <n v="1"/>
    <x v="0"/>
    <s v="DGC_x000a_NC - Subproceso de Operación Logística _x000a_Subdirección Logística_x000a_Coordinación de Gestión Social y Comercialización_x000a_Coordinación Chatarrización y Destrucción_x000a_Coordinación de Optimización Logística"/>
  </r>
  <r>
    <x v="0"/>
    <x v="3"/>
    <m/>
    <m/>
    <m/>
    <m/>
    <s v="3. Capacitación a funcionarios de las Direcciones Seccionales del Subproceso de Operación Logística sobre el procedimiento de disposición de Mercancías. Priorizando las Direcciones Seccionales Auditadas."/>
    <s v="Realizar capacitación a cargo de las Direcciones Seccionales a los funcionarios que pertenecen al GIT de Operación logística o quien haga sus veces, con la socialización de las presentaciones acerca del  procedimiento de disposición de mercancías realizadas por la Subdirección."/>
    <s v="Registro de asistencia a la capacitación y su memoria descriptiva."/>
    <n v="1"/>
    <d v="2022-04-01T00:00:00"/>
    <d v="2022-05-31T00:00:00"/>
    <n v="8.5714285714285712"/>
    <n v="1"/>
    <n v="1"/>
    <x v="0"/>
    <s v="DGC_x000a_NC - Subproceso de Operación Logística _x000a_Direcciones Seccionales "/>
  </r>
  <r>
    <x v="0"/>
    <x v="3"/>
    <m/>
    <m/>
    <m/>
    <m/>
    <s v="4. Capacitación a funcionarios del Subproceso de Operación Logística respecto de archivo y conformación de los expedientes de conformidad con las normas archivísticas."/>
    <s v="Realizar capacitación a cargo de las Direcciones Seccionales a los funcionarios que pertenecen al GIT de Operación logística o quien haga sus veces, con la socialización de las presentaciones acerca de la conformación de expedientes y archivo, relizadas por la Coordinación de documentación de la Subdirección Administrativa."/>
    <s v="Registro de asistencia a la capacitación y su memoria descriptiva."/>
    <n v="1"/>
    <d v="2022-05-01T00:00:00"/>
    <d v="2022-05-31T00:00:00"/>
    <n v="4.2857142857142856"/>
    <n v="1"/>
    <n v="1"/>
    <x v="0"/>
    <s v="DGC_x000a_NC - Subproceso de Operación Logística _x000a_Direcciones Seccionales "/>
  </r>
  <r>
    <x v="0"/>
    <x v="3"/>
    <m/>
    <m/>
    <m/>
    <m/>
    <s v="5. Revisar y actualizar el procedimiento PR_ADF 312 Disposición de Mercancias ADA y Bienes Adjudicados a la Nación "/>
    <s v="Ajustar el Procedimiento PR_ADF 312 para incluir tiempos maximos"/>
    <s v="Procedimiento actualizado y publicado."/>
    <n v="1"/>
    <d v="2022-03-01T00:00:00"/>
    <d v="2022-08-31T00:00:00"/>
    <n v="26.142857142857142"/>
    <n v="1"/>
    <n v="1"/>
    <x v="0"/>
    <s v="DGC_x000a_NC - Subproceso de Operación Logística _x000a_Subdirección Logística_x000a_Coordinación de Gestión Social y Comercializació"/>
  </r>
  <r>
    <x v="0"/>
    <x v="3"/>
    <m/>
    <m/>
    <m/>
    <m/>
    <s v="6. Revisar y actualizar el formato de disposición de mercancias FT_ADF 2305"/>
    <s v="Ajustar el formato 2305 para incluir fecha de diligenciamiento."/>
    <s v="Formato FT_ADF 2305 actualizado y publicado."/>
    <n v="1"/>
    <d v="2022-03-01T00:00:00"/>
    <d v="2022-04-30T00:00:00"/>
    <n v="8.5714285714285712"/>
    <n v="1"/>
    <n v="1"/>
    <x v="0"/>
    <s v="DGC_x000a_NC - Subproceso de Operación Logística _x000a_Subdirección Logística_x000a_Coordinación de Gestión Social y Comercializació"/>
  </r>
  <r>
    <x v="0"/>
    <x v="3"/>
    <m/>
    <m/>
    <m/>
    <m/>
    <s v="7. Verificar la calidad de los registros incluidos en el sistema ADA, priorizando las Direcciones Seccionales Auditadas."/>
    <s v="Verificar una muestra del 10% de los eventos de disposición del mes para determinar que cuenten con los documentos debidamente registrados en el sistema. La muestra sera remitida por la Subdirección."/>
    <s v="Reporte mensual de las Direcciones Seccionales de Bogotá, Bucaramanga, Buenaventura y cali."/>
    <n v="24"/>
    <d v="2022-03-01T00:00:00"/>
    <d v="2022-08-31T00:00:00"/>
    <n v="26.142857142857142"/>
    <n v="1"/>
    <n v="1"/>
    <x v="0"/>
    <s v="DGC_x000a_NC - Subproceso de Operación Logística _x000a_Dirección Seccional de Aduanas de Bogotá_x000a_Dirección Seccional de Aduanas de Cali_x000a_Dirección Seccional  de impuestos y Aduanas de Buenaventura_x000a_Dirección Seccional de Impuestos y Aduanas de Bucaramanga_x000a_División  de Gestión Administrativa y Financiera_x000a_GIT de Operación Logística"/>
  </r>
  <r>
    <x v="0"/>
    <x v="3"/>
    <m/>
    <m/>
    <m/>
    <m/>
    <s v="8. Proferir memorando con linemientos que permitan el control efectivo a la emisión y alcance de los autos comisorios, con el fin de que las actuaciones sucedan en forma cronológica, dentro de las facultades y competencias asignadas. "/>
    <s v="Proyectar y expedir memorando para asegurar el cumplimiento de los lineamientos en relación a la expedición de autos comisorios."/>
    <s v="Memorando "/>
    <n v="1"/>
    <d v="2022-03-01T00:00:00"/>
    <d v="2022-04-30T00:00:00"/>
    <n v="8.5714285714285712"/>
    <n v="1"/>
    <n v="1"/>
    <x v="0"/>
    <s v="DGC_x000a_NC - Subproceso de Operación Logística _x000a_Subdirección Logística_x000a_Coordinación de Gestión Social y Comercialización_x000a_Coordinación Chatarrización y Destrucción_x000a_Coordinación de Optimización Logística"/>
  </r>
  <r>
    <x v="0"/>
    <x v="3"/>
    <m/>
    <m/>
    <m/>
    <m/>
    <s v="9. Realizar seguimiento al cumplimiento del memorando de lineamientos de autos comisorios, revisar que la facultad delegada se cumpla en el ambito temporal y geográfico que se indica en el auto."/>
    <s v="Verificar  que los autos comisorios proferidos en el periodo cumplan con las condiciones de oportunidad, alcance, y la labor a realizar a partir de una muestra del total de los autos comisorios proferidos en  el periodo, para las Direcciones Seccionales evaluadas por la Agencia."/>
    <s v="Informe de revisión autos comisorios trimestral."/>
    <n v="8"/>
    <d v="2022-03-01T00:00:00"/>
    <d v="2022-08-30T00:00:00"/>
    <n v="26"/>
    <n v="1"/>
    <n v="1"/>
    <x v="0"/>
    <s v="DGC_x000a_NC - Subproceso de Operación Logística _x000a_Dirección Seccional de Aduanas de Bogotá_x000a_Dirección Seccional de Aduanas de Cali_x000a_Dirección Seccional  de impuestos y Aduanas de Buenaventura_x000a_Dirección Seccional de Impuestos y Aduanas de Bucaramanga_x000a_División  de Gestión Administrativa y Financiera_x000a_GIT de Operación Logística"/>
  </r>
  <r>
    <x v="0"/>
    <x v="3"/>
    <m/>
    <m/>
    <m/>
    <m/>
    <s v="10. Diseñar y ejecutar un plan de trabajo con las actividades para adelantar la toma fisica de inventario conjuntamente entre la Dirección Seccional y la Subdirección Logistica, a los casos señalados por la Agencia ITRC."/>
    <s v="Realizar inventario fisico a los DIM 39031160008,39032158696,39032158697,39032160569,39032160570,39032160660 de la dirección seccional de Aduana de Bogotá y 45351100414 de la Dirección Seccional de Impuestos y Aduanas de Buenaventura"/>
    <s v="Informe de las Direcciones Seccionales de Bogotá y  Buenaventura."/>
    <n v="2"/>
    <d v="2022-03-01T00:00:00"/>
    <d v="2022-05-31T00:00:00"/>
    <n v="13"/>
    <n v="1"/>
    <n v="1"/>
    <x v="0"/>
    <s v="DGC_x000a_NC - Subproceso de Operación Logística _x000a_Subdirección Logística_x000a_Coordinación de optimización Logística_x000a_Dirección Seccional de Aduanas de Bogotá_x000a_Dirección Seccional de Impuestos y Aduanas de Buenaventura_x000a_GIT de Operación Logística"/>
  </r>
  <r>
    <x v="0"/>
    <x v="3"/>
    <m/>
    <m/>
    <m/>
    <m/>
    <s v="11. Realizar verificación aleatoria de acuerdo con el presupuesto asignado, a los archivos documentales de por lo menos dos Direcciones Seccionales evaluadas por la Agencia."/>
    <s v="Revisar con base en la muestra seleccionada por la Subdirección Logística, los archivos de los documentos correspondientes a cada uno de los eventos."/>
    <s v="Informe y listas de Chequeo"/>
    <n v="2"/>
    <d v="2022-02-15T00:00:00"/>
    <d v="2022-12-15T00:00:00"/>
    <n v="43.285714285714285"/>
    <n v="1"/>
    <n v="1"/>
    <x v="0"/>
    <s v="DGC_x000a_NC - Subproceso de Operación Logística _x000a_Subdirección Logística_x000a_Coordinación de Gestión Social y Comercialización"/>
  </r>
  <r>
    <x v="4"/>
    <x v="3"/>
    <s v="INSP. 1707022416_x000a_H 1, 2, 3"/>
    <s v="RG1"/>
    <s v="ID del hallazgo I. Fallas en el seguimiento y control por parte de la Dirección de Impuestos y Aduanas Nacionales - DIAN al cumplimiento de los términos establecidos en el numeral 3.3 “Tiempo y condiciones para la expedición del apoyo” del procedimiento PR-OA-0190 “Expedición de Apoyo Técnico” versión 2."/>
    <s v="ID del Riesgo de Corrupción :  RFC 003 Manipulación de la información, actuaciones administrativas y de bienes aprehendidos, para favorecimiento propio y/o de terceros."/>
    <s v="Implementación de directrices y lineamientos para el control de tiempos de expedición de los apoyos técnicos"/>
    <s v="Elaborar y socializar el Momerando para el control de los tiempos de expedición de los estudios técnicos. "/>
    <s v="Expedición de Memorando"/>
    <n v="1"/>
    <d v="2020-02-01T00:00:00"/>
    <d v="2020-03-30T00:00:00"/>
    <n v="8.2857142857142865"/>
    <n v="1"/>
    <n v="1"/>
    <x v="0"/>
    <s v="DGA_x000a_NC – Subproceso Operación Aduanera_x000a_Dirección de Gestion de Aduanas_x000a_Subdirección Técnica Aduanera _x000a_Subdirección de Operación Aduanera_x000a__x000a_ACTUALIZADO_x000a_30112021"/>
  </r>
  <r>
    <x v="4"/>
    <x v="3"/>
    <m/>
    <m/>
    <m/>
    <m/>
    <s v="Implementación del control de tiempos en la expedición de los estudios ténicos."/>
    <s v="Actualizar e incluir la opción para el control de tiempos para la expedición de los estudios técnicos. "/>
    <s v="Procedimiento PR-OA-0190 actualizado "/>
    <n v="1"/>
    <d v="2020-02-01T00:00:00"/>
    <d v="2020-05-30T00:00:00"/>
    <n v="17"/>
    <n v="1"/>
    <n v="1"/>
    <x v="0"/>
    <s v="DGA_x000a_NC – Subproceso Operación Aduanera_x000a_Dirección de Gestion de Aduanas_x000a_Subdirección Técnica Aduanera _x000a__x000a_ACTUALIZADO_x000a_30112021"/>
  </r>
  <r>
    <x v="4"/>
    <x v="3"/>
    <m/>
    <m/>
    <m/>
    <m/>
    <s v="Obtención de un servicio informático que permita el seguimiento y control de los insumos y la conformación de expedientes."/>
    <s v="Elaborar la solicitud de servicio para la creación o ajuste de un Sistema de Información, conforme el PR-SI-0002- Gestión de solicitudes para la creación o ajuste de sistemas de información."/>
    <s v="Formato de solicitud de servicio para la creación o ajuste de un Sistema de Información"/>
    <n v="1"/>
    <d v="2020-03-01T00:00:00"/>
    <d v="2020-10-15T00:00:00"/>
    <n v="32.571428571428569"/>
    <n v="1"/>
    <n v="1"/>
    <x v="0"/>
    <s v="DGA_x000a_NC - Subproceso Fiscalización y Liquidación_x000a_Dirección de Gestión de Fiscalizacion_x000a_Subdirección de Fiscalización Aduanera_x000a__x000a_ACTUALIZADO_x000a_30112021"/>
  </r>
  <r>
    <x v="4"/>
    <x v="3"/>
    <m/>
    <m/>
    <m/>
    <m/>
    <m/>
    <s v="Presentar y priorizar la solicitud de servicio para la creación o ajuste de un Sistema de Información ante el centro de despacho, conforme el PR-SI-0002 Gestión de solicitudes para la creación o ajuste de sistemas de  información."/>
    <s v="Control de Asistencia de Reuniones"/>
    <n v="1"/>
    <d v="2020-10-16T00:00:00"/>
    <d v="2020-11-16T00:00:00"/>
    <n v="4.4285714285714288"/>
    <n v="1"/>
    <n v="1"/>
    <x v="0"/>
    <s v="DGA_x000a_NC - Subproceso Fiscalización y Liquidación_x000a_Dirección de Gestión de Fiscalizacion_x000a_Subdirección de Fiscalización Aduanera_x000a__x000a_NC - Subproceso Innovación y Tecnología_x000a_Dirección de Gestión de Innovación y Tecnología_x000a__x000a_ACTUALIZADO_x000a_30112021"/>
  </r>
  <r>
    <x v="4"/>
    <x v="3"/>
    <m/>
    <m/>
    <s v="ID del hallazgo II. Incumplimientos en los controles establecidos en los procedimientos: PR-OA-0190 “Expedición de apoyo técnico” versión 2, PR-OA-0188 “Nacionalización de mercancías” Versión 3 y PR-FL -0225 “Aprehensión y Definición de Situación Jurídica de Mercancías” Versión 1."/>
    <m/>
    <m/>
    <s v="Realizar plan de trabajo para la solución de las situaciones objeto del hallazgo, conforme a la solicitud presentada en centro de despacho"/>
    <s v="Plan de Trabajo"/>
    <n v="1"/>
    <d v="2020-11-17T00:00:00"/>
    <d v="2021-02-16T00:00:00"/>
    <n v="13"/>
    <n v="1"/>
    <n v="1"/>
    <x v="0"/>
    <s v="DGA_x000a_NC - Subproceso Innovación y Tecnología_x000a_Dirección de Gestión de Innovación y Tecnología_x000a__x000a_ACTUALIZADO_x000a_30112021"/>
  </r>
  <r>
    <x v="4"/>
    <x v="3"/>
    <m/>
    <m/>
    <m/>
    <m/>
    <m/>
    <s v="Realizar reuniones trimestrales de seguimiento y cumplimiento del plan de trabajo"/>
    <s v="Control de Asistencia de Reuniones"/>
    <n v="3"/>
    <d v="2021-03-17T00:00:00"/>
    <d v="2021-12-31T00:00:00"/>
    <n v="41.285714285714285"/>
    <n v="1"/>
    <n v="1"/>
    <x v="0"/>
    <s v="DGA_x000a_NC - Subproceso Innovación y Tecnología_x000a_Dirección de Gestión de Innovación y Tecnología_x000a__x000a_ACTUALIZADO_x000a_30112021"/>
  </r>
  <r>
    <x v="4"/>
    <x v="3"/>
    <m/>
    <m/>
    <m/>
    <m/>
    <m/>
    <s v="Implementación de la solución definida "/>
    <s v="Solución implementada"/>
    <n v="1"/>
    <d v="2021-03-17T00:00:00"/>
    <d v="2022-05-31T00:00:00"/>
    <n v="62.857142857142854"/>
    <n v="1"/>
    <n v="1"/>
    <x v="0"/>
    <s v="DGA_x000a_NC - Subproceso Fiscalización y Liquidación_x000a_Dirección de Gestión de Fiscalizacion_x000a_Subdirección de Fiscalización Aduanera_x000a__x000a_NC - Subproceso Innovación y Tecnología_x000a_Dirección de Gestión de Innovación y Tecnología_x000a__x000a_ACTUALIZADO_x000a_30112021"/>
  </r>
  <r>
    <x v="4"/>
    <x v="3"/>
    <m/>
    <m/>
    <m/>
    <m/>
    <s v="Revisión de directrices para la delimitación de los autos comisorios  "/>
    <s v="Realizar reunión centre las  Direcciones de Gestión de Aduanas, Policía Fiscal y Aduanera y  Fiscalización para acordar los ajustes del Memorando 150 del 23 de mayo de 2016 y dejar evidencia de la asistencia a la reunión._x000a__x000a_Proferir Memorando Conjunto_x000a_"/>
    <s v="Proyecto de ajuste del Memorando 150"/>
    <n v="1"/>
    <d v="2020-03-01T00:00:00"/>
    <d v="2020-03-30T00:00:00"/>
    <n v="4.1428571428571432"/>
    <n v="1"/>
    <n v="1"/>
    <x v="0"/>
    <s v="DGA_x000a_NC - Subproceso Fiscalización y Liquidación_x000a_Dirección de Gestión de Fiscalizacion_x000a_Subdirección de Fiscalización Aduanera_x000a__x000a_NC – Subproceso Operación Aduanera_x000a_Dirección de Gestión de Aduanas_x000a_Dirección de Gestión de Policía Fiscal y Aduanera_x000a__x000a_ACTUALIZADO_x000a_30112021"/>
  </r>
  <r>
    <x v="4"/>
    <x v="3"/>
    <m/>
    <m/>
    <s v="_x000a__x000a_ID del hallazgo III. Fallas en el control al cumplimiento de las obligaciones aduaneras y al cumplimiento de los requisitos legales vigentes para la obtención del levante de las mercancías debidamente presentadas a su ingreso al territorio aduanero nacional, en contravía de lo establecido en los procedimientos: PR-FL-0263 “Determinación e imposición de sanciones aduaneras” Versión 1 y PR-OA-0188 “Nacionalización de mercancías” Versión 3."/>
    <m/>
    <s v="Realización periodica de seguimiento a actuaciones derivadas de autos comisorios"/>
    <s v="Expedir y socializar el Memorando a las Direcciones Seccionales"/>
    <s v="Memorando Ajustado "/>
    <n v="1"/>
    <d v="2020-04-01T00:00:00"/>
    <d v="2020-05-30T00:00:00"/>
    <n v="8.4285714285714288"/>
    <n v="1"/>
    <n v="1"/>
    <x v="0"/>
    <s v="DGA_x000a_NC - Subproceso Fiscalización y Liquidación_x000a_Dirección de Gestión de Fiscalizacion_x000a_Subdirección de Fiscalización Aduanera_x000a__x000a_ACTUALIZADO_x000a_30112021"/>
  </r>
  <r>
    <x v="4"/>
    <x v="3"/>
    <m/>
    <m/>
    <m/>
    <m/>
    <s v="Capacitación a los funcionarios inspectores frente a productos que se encuentran identificados como de Prohibida Importación."/>
    <s v="Capacitar a los funcionarios inspectores trimestralmente en lo referente a mercancías de prohibida importación"/>
    <s v="Formato de 1674 Control Registro de Asistencia a Reuniones  y/o formato FT-GH-1772_x000a_Registro de Asistencia Capacitación Interna"/>
    <n v="4"/>
    <d v="2020-02-01T00:00:00"/>
    <d v="2020-12-31T00:00:00"/>
    <n v="47.714285714285715"/>
    <n v="1"/>
    <n v="1"/>
    <x v="0"/>
    <s v="DGA_x000a_NC – Subproceso Operación Aduanera_x000a_Dirección de Gestión de Aduanas_x000a_Subdirección de Operación Aduanera_x000a__x000a_ACTUALIZADO_x000a_30112021"/>
  </r>
  <r>
    <x v="4"/>
    <x v="3"/>
    <m/>
    <m/>
    <m/>
    <m/>
    <s v="Verificación de casos proximos a vencerse para garantizar que se expidan los actos administrativos en oportunidad"/>
    <s v="Identificar los casos próximos a vencerse y adelantar las actuaciones que correspondan dentro del término normativo"/>
    <s v="Oficio"/>
    <n v="1"/>
    <d v="2020-03-01T00:00:00"/>
    <d v="2020-12-31T00:00:00"/>
    <n v="43.571428571428569"/>
    <n v="1"/>
    <n v="1"/>
    <x v="0"/>
    <s v="DGA_x000a_DS - Subproceo Operación Aduanera_x000a_Dirección Seccional de Aduanas: _x000a_Bogotá Aeropuerto El Dorado, Medellín y Buenaventura_x000a__x000a_ACTUALIZADO_x000a_30112021_x000a_"/>
  </r>
  <r>
    <x v="4"/>
    <x v="3"/>
    <m/>
    <m/>
    <m/>
    <m/>
    <s v="Actualización del PR-OA-0188 &quot;Nacionalización de mercancías&quot;, estableciendo la obligatoriedad de las suscripciones de las actas de inspección por parte del inspector, declarante y jefe de bodega o depósito en los términos establecidos en los artículos 182 y 177 del Decreto 1165 de 2019."/>
    <s v="Realizar actualización del PR-OA-0188 &quot;Nacionalización de mercancías&quot; en los terminos establecidos en el Decreto 1165 de 2019."/>
    <s v="Procedimiento actualizado."/>
    <n v="1"/>
    <d v="2020-02-01T00:00:00"/>
    <d v="2020-06-30T00:00:00"/>
    <n v="21.428571428571427"/>
    <n v="1"/>
    <n v="1"/>
    <x v="0"/>
    <s v="DGA_x000a_NC – Subproceso Operación Aduanera_x000a_Dirección de Gestión de Aduanas_x000a_Subdirección de Operación Aduanera_x000a__x000a_ACTUALIZADO_x000a_30112021"/>
  </r>
  <r>
    <x v="4"/>
    <x v="3"/>
    <s v="INSP. 1707022417 _x000a_H 1,2,3,4"/>
    <s v="RF1"/>
    <s v="Hallazgo 1. Fallas en el seguimiento y control por parte de la Dirección de Impuestos y Aduanas Nacionales - DIAN al cumplimiento de lo establecido en el procedimiento de Reconocimiento de carga Código PR-OA-0177 Versión 2 y en el artículo 73-1 de la Resolución 4240 de 2000"/>
    <s v="ID del Riesgo de Corrupción :  RFC006 Direccionamiento de las actividades de control a la carga que ingresa al Territorio Aduanero Nacional (TAN) para beneficio propio o de terceros"/>
    <s v="Contar con un sistema que permita el perfilamiento pare el reconocimiento de carga."/>
    <s v="Estrategia de digitalización"/>
    <s v="Documento de estrategia"/>
    <n v="1"/>
    <d v="2019-12-01T00:00:00"/>
    <d v="2020-06-30T00:00:00"/>
    <n v="30.285714285714285"/>
    <n v="1"/>
    <n v="1"/>
    <x v="0"/>
    <s v="DGA_x000a_NC- Subproceso Planeacion y Cumplimiento_x000a_Dirección de Gestión Estratégica y de Analítica_x000a__x000a_ACTUALIZADO_x000a_30112021"/>
  </r>
  <r>
    <x v="4"/>
    <x v="3"/>
    <m/>
    <m/>
    <m/>
    <m/>
    <m/>
    <s v="Requerimientos Funcionales"/>
    <s v="Documento de requerimientos funcionales"/>
    <n v="1"/>
    <d v="2020-07-01T00:00:00"/>
    <d v="2020-12-31T00:00:00"/>
    <n v="26.142857142857142"/>
    <n v="1"/>
    <n v="1"/>
    <x v="0"/>
    <s v="DGA_x000a_NC – Subproceso Operación Aduanera_x000a_Dirección de Gestión de Aduanas_x000a_Subdirección de Operación Aduanera_x000a__x000a_ACTUALIZADO_x000a_30112021"/>
  </r>
  <r>
    <x v="4"/>
    <x v="3"/>
    <m/>
    <m/>
    <m/>
    <m/>
    <m/>
    <s v="Plan de trabajo que contemple, Construcción, Pruebas y Despliegue"/>
    <s v="Documento"/>
    <n v="1"/>
    <d v="2021-01-01T00:00:00"/>
    <d v="2022-07-31T00:00:00"/>
    <n v="82.285714285714292"/>
    <n v="1"/>
    <n v="1"/>
    <x v="0"/>
    <s v="DGA_x000a_NC – Subproceso Operación Aduanera_x000a_dirección de Gestión de Aduanas_x000a__x000a_NC- Subproceso Planeacion y Cumplimiento_x000a_Dirección de Gestión Estratégica y de Analítica_x000a__x000a_ACTUALIZADO_x000a_30112021"/>
  </r>
  <r>
    <x v="4"/>
    <x v="3"/>
    <m/>
    <m/>
    <m/>
    <m/>
    <m/>
    <s v="Plan de trabajo de implementación de la solución tecnológica."/>
    <s v="Documento relativo dependiente de la actividad anterior."/>
    <n v="1"/>
    <d v="2022-01-01T00:00:00"/>
    <d v="2024-12-31T00:00:00"/>
    <n v="156.42857142857142"/>
    <n v="0.75"/>
    <n v="0.75"/>
    <x v="1"/>
    <s v="DGA_x000a_NC – Subproceso Operación Aduanera_x000a_Dirección de Gestión de Aduanas_x000a_Subdirección de Operación Aduanera_x000a__x000a_NC - Subproceso Innovación y Tecnología_x000a_Dirección de Gestión de Innovación y Tecnología_x000a_Subdirección de Soluciones y Desarrollo_x000a__x000a_NC - Subproceso Planeacion y Cumplimiento_x000a_Dirección de Gestión Estratégica y de Analítica_x000a_Subdirección de Analisis de Riesgo y Programas_x000a_Coordinación de Riesgos de Cumplimiento Tributario, Aduanero y Cambiario_x000a__x000a_ACTUALIZADO_x000a_30112021"/>
  </r>
  <r>
    <x v="4"/>
    <x v="3"/>
    <m/>
    <m/>
    <m/>
    <m/>
    <s v="Expedición de Memorando que contenga lineamientos para perfilamiento "/>
    <s v="Elaborar y expedir un Memorando que contenga lineamientos para perfilamiento de carga"/>
    <s v="Memorando Firmado"/>
    <n v="1"/>
    <d v="2020-01-01T00:00:00"/>
    <d v="2020-02-15T00:00:00"/>
    <n v="6.4285714285714288"/>
    <n v="1"/>
    <n v="1"/>
    <x v="0"/>
    <s v="DGA_x000a_NC – Subproceso Operación Aduanera_x000a_Dirección de Gestión de Aduanas_x000a__x000a_NC - Subproceso Planeacion y Cumplimiento_x000a_Dirección de Gestión Estratégica y de Analítica_x000a__x000a_ACTUALIZADO_x000a_30112021"/>
  </r>
  <r>
    <x v="4"/>
    <x v="3"/>
    <m/>
    <m/>
    <s v="Hallazgo 2. Existe vulnerabilidad en el manejo de la seguridad de la información de la base de datos de macroperfilamiento de carga, en la cual reposa información histórica de la carga que ha sido  perfilada para reconocimiento y es consolidada por el Grupo de Gestión de Carga de la Seccional Bogotá, para el estudio de los clientes, estadísticas y la toma de decisiones en materia de comportamiento de los agentes de carga, transportadores e involucrados en el proceso de importación de carga para el perfilamiento. Esta vulnerabilidad se evidencia en que la información está dispuesta en una carpeta pública compartida del servidor SRV003-002 de la DIAN, a la cual tienen acceso de lectura, escritura y eliminación, todos los usuarios del dominio DIAN, generando riesgo de fuga de información confidencial del negocio."/>
    <m/>
    <m/>
    <s v="Socializar el memorando en las Direcciones Seccionales  "/>
    <s v="Listado de asistencia a la jornada de socialización"/>
    <n v="1"/>
    <d v="2020-02-16T00:00:00"/>
    <d v="2020-03-15T00:00:00"/>
    <n v="4"/>
    <n v="1"/>
    <n v="1"/>
    <x v="0"/>
    <s v="DGA_x000a_NC – Subproceso Operación Aduanera_x000a_Dirección de Gestión de Aduanas_x000a_Subdirección de Operación Aduanera_x000a__x000a_ACTUALIZADO_x000a_30112021"/>
  </r>
  <r>
    <x v="4"/>
    <x v="3"/>
    <m/>
    <m/>
    <m/>
    <m/>
    <s v="Actualización la matriz de Riesgos del proceso de Operación Aduanera "/>
    <s v="Actualizar las matrices de operación aduanera."/>
    <s v="Matriz de Riesgos actualizada "/>
    <n v="1"/>
    <d v="2020-01-01T00:00:00"/>
    <s v="31/6/2022"/>
    <e v="#VALUE!"/>
    <n v="1"/>
    <n v="1"/>
    <x v="0"/>
    <s v="DGA_x000a_NC – Subproceso Operación Aduanera_x000a_Dirección de Gestión de Aduanas_x000a_Subdirección de Operación Aduanera_x000a__x000a_NC - Subproceso Planeación y Cumplimiento_x000a_Dirección de Gestión Estratégica y  de Analítica_x000a_Subdireción de Procesos_x000a__x000a_ACTUALIZADO_x000a_30112021"/>
  </r>
  <r>
    <x v="4"/>
    <x v="3"/>
    <m/>
    <m/>
    <m/>
    <m/>
    <s v="Registro en el acta de inmovilización de los motivos de inmovilización de carga por más de cinco (5) días."/>
    <s v="Expedir oficio estableciendo lineamientos para que las Direcciones Seccionales en el acta de inmovilización de la carga registren los motivos por los cuales tomo más de los (5) días establecidos en la normatividad"/>
    <s v="Oficio"/>
    <n v="1"/>
    <d v="2020-01-01T00:00:00"/>
    <d v="2020-02-28T00:00:00"/>
    <n v="8.2857142857142865"/>
    <n v="1"/>
    <n v="1"/>
    <x v="0"/>
    <s v="DGA_x000a_NC – Subproceso Operación Aduanera_x000a_Dirección de Gestión de Aduanas_x000a_Subdirección de Operación Aduanera_x000a__x000a_ACTUALIZADO_x000a_30112021"/>
  </r>
  <r>
    <x v="4"/>
    <x v="3"/>
    <m/>
    <m/>
    <m/>
    <m/>
    <m/>
    <s v="Realizar el control y seguimiento establecido en la oportunidad prevista"/>
    <s v="Informe de seguimiento"/>
    <n v="4"/>
    <d v="2020-03-01T00:00:00"/>
    <d v="2020-06-30T00:00:00"/>
    <n v="17.285714285714285"/>
    <n v="1"/>
    <n v="1"/>
    <x v="0"/>
    <s v="DGA_x000a_DS- Subproceso Operación Aduanera_x000a_Dirección Seccional de Aduanas de:_x000a_Barranquilla, Bogotá Aeropuerto El Dorado y Cartagena_x000a__x000a_ACTUALIZADO_x000a_30112021"/>
  </r>
  <r>
    <x v="4"/>
    <x v="3"/>
    <m/>
    <m/>
    <m/>
    <m/>
    <s v="Definición de lineamientos para la adopción de medidas cautelares."/>
    <s v="Expedición de memorando y socialización del mismo a los funcionarios de las Divisiones competentes. "/>
    <s v="Memorando"/>
    <n v="1"/>
    <d v="2020-01-01T00:00:00"/>
    <d v="2020-01-31T00:00:00"/>
    <n v="4.2857142857142856"/>
    <n v="1"/>
    <n v="1"/>
    <x v="0"/>
    <s v="DGA_x000a_DS - Subproceso Operación Aduanera _x000a_Dirección Seccional de Aduanas de Bogotá Aeropuerto El Dorado _x000a__x000a_ACTUALIZADO_x000a_30112021"/>
  </r>
  <r>
    <x v="4"/>
    <x v="3"/>
    <m/>
    <m/>
    <s v="Hallazgo 3. Desactualización de la información de los roles activos, incumpliendo las políticas de seguridad de la información y reflejando la falta de seguridad de la información en el acceso lógico de los sistemas de información de la DIAN. Ello contraviene las políticas de seguridad de la información y la norma técnica ISO 27001 Capítulo A.9.4 Control de Acceso a Sistemas y Aplicaciones_x000a_"/>
    <m/>
    <s v="Capacitación a funcionarios sobre el procedimiento PR-FI-0156 en cada una de las Direcciones Seccionales. "/>
    <s v="Realizar capacitaciones  del procedimiento PR-FI-0156 en cada una de las Direcciones Seccionales.  "/>
    <s v="Informe capacitaciones"/>
    <n v="4"/>
    <d v="2020-03-01T00:00:00"/>
    <d v="2020-06-30T00:00:00"/>
    <n v="17.285714285714285"/>
    <n v="1"/>
    <n v="1"/>
    <x v="0"/>
    <s v="DGA_x000a_DS - Subproceso Operación Aduanera_x000a_Dirección Seccional de Aduanas de:_x000a_Barranquilla, Bogotá Aeropuerto El Dorado y Cartagena_x000a__x000a_ACTUALIZADO_x000a_30112021_x000a_"/>
  </r>
  <r>
    <x v="4"/>
    <x v="3"/>
    <m/>
    <m/>
    <m/>
    <m/>
    <s v="Verificación del cumplimiento de la adecuada revisión de los documentos soportes para la movilización de la carga.    "/>
    <s v="Realizar el control y seguimiento establecido en la oportunidad prevista"/>
    <s v="Informe de seguimiento"/>
    <n v="4"/>
    <d v="2020-03-01T00:00:00"/>
    <d v="2020-06-30T00:00:00"/>
    <n v="17.285714285714285"/>
    <n v="1"/>
    <n v="1"/>
    <x v="0"/>
    <s v="DGA_x000a_DS - Subproceso Operación Aduanera_x000a_Dirección Seccional de Aduanas de: _x000a_Barranquilla, Bogotá Aeropuerto El Dorado y Cartagena_x000a__x000a_ACTUALIZADO_x000a_30112021"/>
  </r>
  <r>
    <x v="4"/>
    <x v="3"/>
    <m/>
    <m/>
    <m/>
    <m/>
    <s v="Creación de una carpeta pública en un servidor bajo el dominio, gestión y control de la Subdirección de Gestión de Tecnología de Información y Telecomunicaciones"/>
    <s v="Solicitar mediante PST la creación de una carpeta pública en un servidor bajo el dominio, gestión y control de la Subdirección de Gestión de Tecnología de Información y Telecomunicaciones. _x000a_En la solicitud:_x000a_a) Enviar el listado de los funcionarios coordinadores del reconocimiento de carga (aproximadamente diez)._x000a_b) Especificar los permisos a otorgar a los funcionarios coordinadores (lectura y escritura) para el acceso a la carpeta pública._x000a_c) Solicitar mover a la nueva carpeta todos los archivos vigentes e históricos relacionados con la base de datos de macroperfilamiento de carga"/>
    <s v="Número de Solicitud PST "/>
    <n v="1"/>
    <d v="2020-01-01T00:00:00"/>
    <d v="2020-01-30T00:00:00"/>
    <n v="4.1428571428571432"/>
    <n v="1"/>
    <n v="1"/>
    <x v="0"/>
    <s v="DGA_x000a_DS - Subproceso Operación Aduanera_x000a_Dirección Seccional de Aduanas Bogotá Aeropuerto El Dorado_x000a__x000a_NC - Subproceso Innovación y Tecnología_x000a_Dirección de Gestión de Innovación y Tecnología_x000a_Subdirección de Soluciones y Desarrollo_x000a__x000a_ACTUALIZADO_x000a_30112021"/>
  </r>
  <r>
    <x v="4"/>
    <x v="3"/>
    <m/>
    <m/>
    <m/>
    <m/>
    <m/>
    <s v="Crear carpeta  en el servidor central para los coordinadores de carga y trafico postal de la Dirección Seccional de Impuestos y Aduanas Bogotá."/>
    <s v="Carpeta pública en servidor de nivel central"/>
    <n v="1"/>
    <d v="2020-02-01T00:00:00"/>
    <d v="2020-02-28T00:00:00"/>
    <n v="3.8571428571428572"/>
    <n v="1"/>
    <n v="1"/>
    <x v="0"/>
    <s v="DGA_x000a_NC - Subproceso Innovación y Tecnología_x000a_Dirección de Gestión de Innovación y Tecnología_x000a_Subdirección de Innovación y Proyectos_x000a_Subdirección de infraestructura Tecnológica y de Operaciones_x000a__x000a_ACTUALIZADO_x000a_30112021 "/>
  </r>
  <r>
    <x v="4"/>
    <x v="3"/>
    <m/>
    <m/>
    <m/>
    <m/>
    <m/>
    <s v="Migrar la información de la base de datos de macroperfilamiento de la Dirección Seccional de Impuestos y Aduanas Bogotá a la carpeta del servidor de nivel central."/>
    <s v="Información migrada"/>
    <n v="1"/>
    <d v="2020-02-01T00:00:00"/>
    <d v="2020-02-28T00:00:00"/>
    <n v="3.8571428571428572"/>
    <n v="1"/>
    <n v="1"/>
    <x v="0"/>
    <s v="DGA_x000a_NC - Subproceso Innovación y Tecnología_x000a_Dirección de Gestión de Innovación y Tecnología_x000a_Subdirección de infraestructura Tecnológica y de Operaciones _x000a__x000a_DS- Subproceso Operación Aduanera_x000a_Dirección Seccional de Aduanas de Bogotá Aeropuerto El Dorado_x000a__x000a_ACTUALIZADO_x000a_30112021"/>
  </r>
  <r>
    <x v="4"/>
    <x v="3"/>
    <m/>
    <m/>
    <s v="Hallazgo 4. El Modelo de bases de datos de MUISCA incluye gran parte de la información de los formatos utilizados dentro del proceso para el desarrollo de las actividades de reconocimiento de carga, existiendo el registro de la información y su disponibilidad dentro del proceso siempre y cuando éstas sean realizadas mediante la utilización del SIE carga Importaciones. No obstante, cuando existen caídas temporales del sistema o lentitud en su funcionamiento, los trámites son aprobados para su realización de manera manual, sin el registro en el sistema de los formatos ni de las transacciones, los soportes son archivados en físico, llevándose una bitácora manual. También se evidenció que las actividades de inmovilizaciones de carga y su posterior movilización no han sido sistematizadas, igualmente ocurre con los documentos que deben presentar las aerolíneas nacionales, tránsito aduanero-cabotaje, continuación de viaje, declaración de tránsito aduanero terrestre, las cuales no han sido desarrolladas dentro del SIE carga importaciones; por lo anterior, para estas actividades no es posible realizar la traza y disponibilidad en el Sistema de Información de la Dian. "/>
    <m/>
    <m/>
    <s v="Emitir memorando con las instrucciones precisas respecto al uso seguro de la información, acorde con la normatividad interna y externa vigentes y, con las políticas de seguridad de la información de la DIAN."/>
    <s v="Memorando"/>
    <n v="1"/>
    <d v="2020-01-01T00:00:00"/>
    <d v="2020-02-28T00:00:00"/>
    <n v="8.2857142857142865"/>
    <n v="1"/>
    <n v="1"/>
    <x v="0"/>
    <s v="DGA_x000a_DS - Subproceso Operación Aduanera_x000a_Dirección Seccional de Aduanas de Bogotá Aeropuerto El Dorado_x000a__x000a_NC - Subproceso Innovación y Tecnología_x000a_Dirección de Gestión de Innovación y Tecnología_x000a_Subdirección de Soluciones y Desarrollo_x000a__x000a_ACTUALIZADO_x000a_30112021_x000a_."/>
  </r>
  <r>
    <x v="4"/>
    <x v="3"/>
    <m/>
    <m/>
    <m/>
    <m/>
    <m/>
    <s v="Realizar acuerdos de confidencialidad a los funcionarios que tendran acceso a la carpeta pública. "/>
    <s v="Informe de los acuerdos de confidencialidad suscritos"/>
    <n v="1"/>
    <d v="2020-03-01T00:00:00"/>
    <d v="2020-06-30T00:00:00"/>
    <n v="17.285714285714285"/>
    <n v="1"/>
    <n v="1"/>
    <x v="0"/>
    <s v="DGA_x000a_DS - Subproceso Operación Aduanera_x000a_Dirección Seccional de Aduanas de Bogotá Aeropuerto El Dorado_x000a__x000a_NC - Subproceso Innovación y Tecnología_x000a_Dirección de Gestión de Innovación y Tecnología_x000a_Subdirección de Soluciones y Desarrollo._x000a__x000a_ACTUALIZADO_x000a_30112021"/>
  </r>
  <r>
    <x v="4"/>
    <x v="3"/>
    <m/>
    <m/>
    <m/>
    <m/>
    <m/>
    <s v="Enviar los Acuerdos de Confidencialidad de los funcionarios coordinadores de reconocimiento de carga, debidamente suscritos, a la Coordinación de Historias Laborales."/>
    <s v="Oficio-Documento de entrega de los Acuerdos de confidencialidad a la Coordinación de Historias Laborales."/>
    <n v="1"/>
    <d v="2020-07-01T00:00:00"/>
    <d v="2020-08-30T00:00:00"/>
    <n v="8.5714285714285712"/>
    <n v="1"/>
    <n v="1"/>
    <x v="0"/>
    <s v="DGA_x000a_DS - Subproceso Operación Aduanera_x000a_Dirección Seccional de Aduanas de Bogotá Aeropuerto El Dorado_x000a__x000a_NC - Subproceso Innovación y Tecnología_x000a_Dirección de Gestión de Innovación y Tecnología_x000a_subdirección de Soluciones y Desarrollo_x000a__x000a_ACTUALIZADO_x000a_30112021"/>
  </r>
  <r>
    <x v="4"/>
    <x v="3"/>
    <m/>
    <m/>
    <m/>
    <m/>
    <s v="Actualizar y depurar los roles activos de la Entidad en especial los detectados en la División de Gestión de Control Carga de la Dirección Seccional de Aduanas de Bogotá, así como para los GIT de Control Carga de las Direcciones Seccionales de Aduanas de Cartagena y Barranquilla"/>
    <s v="Solicitar a la Subdirección de Gestión de Tecnología la actualización de los roles de los sistemas de información, cumpliendo lo establecido en el procedimiento PR-SI-142."/>
    <s v="Solicitud a la Subdirección de Gestión de Tecnología con el listado actualizado de roles para ser depurado. "/>
    <n v="1"/>
    <d v="2020-01-01T00:00:00"/>
    <d v="2020-02-28T00:00:00"/>
    <n v="8.2857142857142865"/>
    <n v="1"/>
    <n v="1"/>
    <x v="0"/>
    <s v="DGA_x000a_DS - Subproceso Operación Aduanera_x000a_Dirección Seccional de Aduanas de:_x000a_Barranquilla, Bogotá Aeropuerto El Dorado y Cartagena_x000a__x000a_ACTUALIZADO_x000a_30112021_x000a_"/>
  </r>
  <r>
    <x v="4"/>
    <x v="3"/>
    <m/>
    <m/>
    <m/>
    <m/>
    <m/>
    <s v="Realizar la actualización de los roles asignados en los sistemas de información, de acuerdo al listado suministrado por las Direcciones Seccionales"/>
    <s v="Reporte de asignación de roles actualizado"/>
    <n v="1"/>
    <d v="2020-03-01T00:00:00"/>
    <d v="2020-06-30T00:00:00"/>
    <n v="17.285714285714285"/>
    <n v="1"/>
    <n v="1"/>
    <x v="0"/>
    <s v="DGA_x000a_NC - Subproceso Innovación y Tecnología_x000a_Dirección de Gestión de Innovación y Tecnología_x000a__x000a_ACTUALIZADO_x000a_30112021"/>
  </r>
  <r>
    <x v="4"/>
    <x v="3"/>
    <s v="INSP. 1707022418 _x000a_H 1,2,3,4,5,6,7"/>
    <s v="RF1"/>
    <s v="ID del hallazgo I. Fallas en la validación del cumplimiento de requisitos establecidos para la autorización de los tránsitos aduaneros nacionales en la Dirección Seccional de Impuestos y Aduanas de Buenaventura, en contravía de lo establecido en el procedimiento PR-OA-0178 “Autorización de tránsito aduanero nacional” versión 2 y los artículos 209, 396 y 397, del Decreto 390 de 2016."/>
    <s v="ID del Riesgo de Corrupción :  RFC 1. Direccionamiento de las actividades relacionadas con tránsito aduanero nacional para beneficio propio o de terceros"/>
    <s v="1. Elaborar plan de trabajo para diseñar y desarrollar campaña de sensibilización y/o capacitación orientadas a los usuarios internos acerca de los pilares de la seguridad de la información: Disponibilidad, Integridad y Confidencialidad, así como la importancia de ejecutar correctamente los procedimientos y controles del proceso de Operacón Aduanera-Tránsito Aduanero"/>
    <s v="Elaborar plan de trabajo con la participación de las áreas involucradas."/>
    <s v="Plan de trabajo"/>
    <n v="1"/>
    <d v="2020-06-01T00:00:00"/>
    <d v="2020-08-31T00:00:00"/>
    <n v="13"/>
    <n v="1"/>
    <n v="1"/>
    <x v="0"/>
    <s v="DGA_x000a_NC - Subproceso Seguridad de la Información_x000a_Oficina de Seguridad de la Información_x000a__x000a_ACTUALIZADO_x000a_30112021"/>
  </r>
  <r>
    <x v="4"/>
    <x v="3"/>
    <m/>
    <m/>
    <s v="ID del hallazgo II. Incumplimiento de los requisitos establecidos para otorgar una prórroga de término para finalizar DTA, CV y/o Cabotaje en la Dirección Seccional de Impuestos y Aduanas de Buenaventura, en contravía de lo dispuesto en el artículo 321 de la Resolución 4240 del 1/06/2000, evidenciado en autos de prórroga de término para finalizar DTA, CV y/o Cabotaje, expedidos por fuera del término establecido o sin el cumplimiento de requisitos. _x000a_"/>
    <m/>
    <s v="2. Realizar seguimiento a las tareas del plan de trabajo."/>
    <s v="Realizar seguimiento a las tareas del plan de trabajo."/>
    <s v="Reunión seguimiento"/>
    <n v="2"/>
    <d v="2020-09-01T00:00:00"/>
    <d v="2021-02-01T00:00:00"/>
    <n v="21.857142857142858"/>
    <n v="1"/>
    <n v="1"/>
    <x v="0"/>
    <s v="DGA_x000a_NC - Subproceso Seguridad de la Información_x000a_Oficina de Seguridad de la Información_x000a_ _x000a_NC - Subproceso Comunicaciones_x000a_Oficina de Comunicaciones_x000a__x000a_NC - Subproceso Innovación y Tecnología_x000a_Dirección de Gestión de Innovación y Tecnología_x000a__x000a_NC - Subproceso Desarrollo del Talento Humano_x000a_Dirección Gestión Corporativa_x000a_Subdirección Escuela de Impuestos y Aduanas_x000a__x000a_ACTUALIZADO_x000a_30112021"/>
  </r>
  <r>
    <x v="4"/>
    <x v="3"/>
    <m/>
    <m/>
    <m/>
    <m/>
    <s v="3. Generar el lineamiento y socialización para las herramientas de soporte no corporativas (“aplicativos no corporativos o huérfanos”), con la finalidad de realizar el inventario, definición de funcionalidad, búsqueda de herramienta corporativa para su reemplazo o en su defecto el escalamiento al centro de despacho para su desarrollo o adquisición."/>
    <s v="Elaborar documento con lineamiento y socializarlo"/>
    <s v="Lineamiento socializado"/>
    <n v="1"/>
    <d v="2020-10-01T00:00:00"/>
    <d v="2020-12-31T00:00:00"/>
    <n v="13"/>
    <n v="1"/>
    <n v="1"/>
    <x v="0"/>
    <s v="DGA_x000a_NC - Subproceso Seguridad de la Información_x000a_Oficina de Seguridad de la Información_x000a__x000a_ACTUALIZADO_x000a_30112021"/>
  </r>
  <r>
    <x v="4"/>
    <x v="3"/>
    <m/>
    <m/>
    <s v="ID del hallazgo III. Fallas en el control y seguimiento del cumplimiento de los requisitos establecidos para la finalización de los tránsitos aduaneros nacionales en las Direcciones Seccionales de Aduanas de Bogotá, Medellín y Cali, en contravía de lo establecido en el procedimiento PR-OA-0179 “Finalización de tránsito aduanero nacional” versión 2 y en los artículos 318 y 319 de la Resolución 4240 de 2000"/>
    <m/>
    <s v="4. Realizar seguimiento a la información, definiciones y acciones tomadas por la Subdirección de Gestión de Tecnología de Información y Telecomunicaciones-SGTIT en relación con las herramientas de soporte no corporativas (“aplicativos no corporativos o huérfanos”)."/>
    <s v="Realizar seguimiento"/>
    <s v="Seguimiento"/>
    <n v="1"/>
    <d v="2021-01-01T00:00:00"/>
    <d v="2021-11-30T00:00:00"/>
    <n v="47.571428571428569"/>
    <n v="1"/>
    <n v="1"/>
    <x v="0"/>
    <s v="DGA_x000a_NC - Subproceso Seguridad de la Información_x000a_Oficina de Seguridad de la Información_x000a__x000a_ACTUALIZADO_x000a_30112021"/>
  </r>
  <r>
    <x v="4"/>
    <x v="3"/>
    <m/>
    <m/>
    <m/>
    <m/>
    <s v="5. Utilizar el sistema informático electrónico de Tránsito Aduanero para el control de las autorizaciones de los tránsitos"/>
    <s v="Registrar la totalidad de las autorizaciones de los tránsitos a través del SIE de tránsito"/>
    <s v="Reportes generados por el SIE transito"/>
    <n v="1"/>
    <d v="2020-07-01T00:00:00"/>
    <d v="2020-12-30T00:00:00"/>
    <n v="26"/>
    <n v="1"/>
    <n v="1"/>
    <x v="0"/>
    <s v="DGA_x000a_DS - Subproceso Operación Aduanera_x000a_Direcciones Seccionales de Impuestos y Aduanas de Buenaventura_x000a_Direccion Seccional de Aduanas de:_x000a_Bogota Aeropuerto el Dorado, Medellin y Cali_x000a__x000a_ACTUALIZADO_x000a_30112021"/>
  </r>
  <r>
    <x v="4"/>
    <x v="3"/>
    <m/>
    <m/>
    <s v="ID del hallazgo IV. Falta de integridad de la información que es ingresada al aplicativo SYGA relacionada con los tránsitos aduanero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 evidenciando Fallas en el diligenciamiento de la información correspondiente a DTA y CV por parte de los responsables de ingresarla en el sistema SYGA._x000a_"/>
    <m/>
    <s v="6. Definir estrategia de digitalización del proyecto"/>
    <s v="Estrategia de digitalización"/>
    <s v="Documento de estrategia"/>
    <n v="1"/>
    <d v="2019-12-01T00:00:00"/>
    <d v="2020-06-30T00:00:00"/>
    <n v="30.285714285714285"/>
    <n v="1"/>
    <n v="1"/>
    <x v="0"/>
    <s v="DGA_x000a_NC – Subproceso Operación Aduanera_x000a_Dirección de Gestión de Aduanas_x000a_Subdirección de Operación Aduanera_x000a__x000a_NC - Subproceso Innovación y Tecnología_x000a_Dirección de Gestión de Innovación y Tecnología_x000a_Subdirección de Soluciones y Desarrollo_x000a__x000a_NC - Subproceso Planeacion y Cumplimiento_x000a_Dirección de Gestión Estratégica y de Analítica_x000a_Subdirección de Analisis de Riesgo y Programas_x000a_Coordinación de Riesgos de Cumplimiento Tributario, Aduanero y Cambiario_x000a__x000a_ACTUALIZADO_x000a_30112021"/>
  </r>
  <r>
    <x v="4"/>
    <x v="3"/>
    <m/>
    <m/>
    <m/>
    <m/>
    <s v="7. Priorizar y detallar requerimientos funcionales necesarios para la solución del Proyecto "/>
    <s v="Requerimientos Funcionales"/>
    <s v="Documento de requerimientos funcionales"/>
    <n v="1"/>
    <d v="2020-07-01T00:00:00"/>
    <d v="2020-12-31T00:00:00"/>
    <n v="26.142857142857142"/>
    <n v="1"/>
    <n v="1"/>
    <x v="0"/>
    <s v="DGA_x000a_NC – Subproceso Operación Aduanera_x000a_Dirección de Gestión de Aduanas_x000a_Subdirección de Operación Aduanera_x000a__x000a_NC - Subproceso Innovación y Tecnología_x000a_Dirección de Gestión de Innovación y Tecnología_x000a_Subdirección de Soluciones y Desarrollo_x000a__x000a_NC - Subproceso Planeacion y Cumplimiento_x000a_Dirección de Gestión Estratégica y de Analítica_x000a_Subdirección de Analisis de Riesgo y Programas_x000a_Coordinación de Riesgos de Cumplimiento Tributario, Aduanero y Cambiario_x000a__x000a_ACTUALIZADO_x000a_30112021"/>
  </r>
  <r>
    <x v="4"/>
    <x v="3"/>
    <m/>
    <m/>
    <s v="ID del 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 _x000a_"/>
    <m/>
    <s v="8. Desarrollar o adquirir la solución tecnológica del Proyecto "/>
    <s v="Plan de trabajo que contemple, Construcción, Pruebas y Despliegue"/>
    <s v="Documento"/>
    <n v="1"/>
    <d v="2021-01-01T00:00:00"/>
    <d v="2022-07-31T00:00:00"/>
    <n v="82.285714285714292"/>
    <n v="1"/>
    <n v="1"/>
    <x v="0"/>
    <s v="DGA_x000a_NC – Subproceso Operación Aduanera_x000a_Dirección de Gestión de Aduanas_x000a_Subdirección de Operación Aduanera_x000a__x000a_NC - Subproceso Innovación y Tecnología_x000a_Dirección de Gestión de Innovación y Tecnología_x000a_Subdirección de Soluciones y Desarrollo_x000a__x000a_NC - Subproceso Planeacion y Cumplimiento_x000a_Dirección de Gestión Estratégica y de Analítica_x000a_Subdirección de Analisis de Riesgo y Programas_x000a_Coordinación de Riesgos de Cumplimiento Tributario, Aduanero y Cambiario_x000a__x000a_ACTUALIZADO_x000a_30112021"/>
  </r>
  <r>
    <x v="4"/>
    <x v="3"/>
    <m/>
    <m/>
    <m/>
    <m/>
    <s v="9. Implantación de la solución tecnológica del Proyecto "/>
    <s v="Estrategía de Digitalización de los Sistemas de Información de la DIAN, dentro del plan de modernización tecnológica. (ley 1819 de 2016)"/>
    <s v="Documento relativo dependiente de la actividad anterior."/>
    <n v="1"/>
    <d v="2022-01-01T00:00:00"/>
    <d v="2024-12-31T00:00:00"/>
    <n v="156.42857142857142"/>
    <n v="0.75"/>
    <n v="0.75"/>
    <x v="1"/>
    <s v="DGA_x000a_NC – Subproceso Operación Aduanera_x000a_Dirección de Gestión de Aduanas_x000a_Subdirección de Operación Aduanera_x000a__x000a_NC - Subproceso Innovación y Tecnología_x000a_Dirección de Gestión de Innovación y Tecnología_x000a_Subdirección de Soluciones y Desarrollo_x000a__x000a_NC - Subproceso Planeacion y Cumplimiento_x000a_Dirección de Gestión Estratégica y de Analítica_x000a_Subdirección de Analisis de Riesgo y Programas_x000a_Coordinación de Riesgos de Cumplimiento Tributario, Aduanero y Cambiario_x000a__x000a_ACTUALIZADO_x000a_30112021"/>
  </r>
  <r>
    <x v="4"/>
    <x v="3"/>
    <m/>
    <m/>
    <s v="ID del hallazgo VI. Falta de integridad de la información que es ingresada al aplicativo SYGA relacionada con los tránsitos aduaneros comparada con la información suministrada por los depósitos y zonas franca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
    <m/>
    <s v="10. Actualizar el procedimiento PR­-OA­0178 “Autorización de Tránsito Aduanero Nacional “ "/>
    <s v="Revisar y actualizar el procedimiento PR­-OA­-0178 “Autorización de Tránsito Aduanero Nacional “ "/>
    <s v="Procedimiento actualizado"/>
    <n v="1"/>
    <d v="2020-01-01T00:00:00"/>
    <d v="2020-07-31T00:00:00"/>
    <n v="30.285714285714285"/>
    <n v="1"/>
    <n v="1"/>
    <x v="0"/>
    <s v="DGA_x000a_NC – Subproceso Operación Aduanera_x000a_Dirección de Gestión de Aduanas_x000a_Subdirección de Operación Aduanera_x000a__x000a_ACTUALIZADO_x000a_30112021"/>
  </r>
  <r>
    <x v="4"/>
    <x v="3"/>
    <m/>
    <m/>
    <m/>
    <m/>
    <s v="11. Actualizar la matriz de riesgos del Proceso de Operación Aduanera "/>
    <s v="Actualizar las matriz de operación aduanera."/>
    <s v="Matriz de Riesgos actualizada "/>
    <n v="1"/>
    <d v="2020-01-01T00:00:00"/>
    <d v="2022-06-30T00:00:00"/>
    <n v="130.14285714285714"/>
    <n v="1"/>
    <n v="1"/>
    <x v="0"/>
    <s v="DGA_x000a_NC – Subproceso Operación Aduanera_x000a_Dirección de Gestión de Aduanas_x000a_Subdirección de Operación Aduanera_x000a__x000a_NC - Subproceso Planeacion y Cumplimiento_x000a_Dirección de Gestión de Estratégica y Analítica_x000a_Subdireccion de Procesos_x000a__x000a_ACTUALIZADO_x000a_30112021"/>
  </r>
  <r>
    <x v="4"/>
    <x v="3"/>
    <m/>
    <m/>
    <s v="ID del hallazgo VII. Autorizaciones de tránsitos aduaneros nacionales en la Dirección Seccional de Impuestos y Aduanas de Buenaventura sin el cumplimiento de requisitos, en contravía de lo establecido en el procedimiento PR-OA-0178 “Autorización de tránsito aduanero nacional” versión 2 y los artículos 209, 396 y 397, del Decreto 390 de 2016"/>
    <m/>
    <s v="12. Colocar en producción el servicio Informático Electrónico de Tránsito Aduanero (MUISCA) a nivel Nacional "/>
    <s v="Implementación del servicio"/>
    <s v="Servicio implementado"/>
    <n v="1"/>
    <d v="2020-04-15T00:00:00"/>
    <d v="2020-07-31T00:00:00"/>
    <n v="15.285714285714286"/>
    <n v="1"/>
    <n v="1"/>
    <x v="0"/>
    <s v="DGA_x000a_NC – Subproceso Operación Aduanera_x000a_Dirección de Gestión de Aduanas_x000a_Subdirección de Operación Aduanera_x000a__x000a_ACTUALIZADO_x000a_30112021"/>
  </r>
  <r>
    <x v="4"/>
    <x v="3"/>
    <m/>
    <m/>
    <m/>
    <m/>
    <s v="13. Realizar capacitación a los funcionarios de la División de Gestión Control Carga, en los siguientes temas:_x000a__x000a_- Requisitos establecidos para la finalización de los tránsitos aduaneros nacionales._x000a__x000a_-Utilización de los formatos y documentación establecidos en la norma, par el envío de insumos a la División de Fiscalización."/>
    <s v="Capacitación realizada"/>
    <s v="Lista de asistencia a capacitación"/>
    <n v="1"/>
    <d v="2020-04-15T00:00:00"/>
    <d v="2020-05-31T00:00:00"/>
    <n v="6.5714285714285712"/>
    <n v="1"/>
    <n v="1"/>
    <x v="0"/>
    <s v="DGA_x000a_NC – Subproceso Operación Aduanera_x000a_Dirección de Gestión de Aduanas_x000a_Subdirección de Operación Aduanera_x000a__x000a_DS - Subproceso Operación Aduanera_x000a_Dirección Seccional de Aduanas de Bogota Aeropuerto El Dorado_x000a_Divisón de Control de Carga_x000a__x000a_ACTUALIZADO_x000a_30112021"/>
  </r>
  <r>
    <x v="4"/>
    <x v="3"/>
    <s v="INSP. 1707022428_x000a_H 1,2,3"/>
    <s v="RG1"/>
    <s v="ID del hallazgo I. Fallas en la verificación al control de mantenimiento de requisitos y obligaciones a los operadores de TP y EU por parte de la Dirección Seccional de Aduanas de Bogotá, en contravía de lo establecido en el procedimiento PR-GM-414 “Verificación al control al mantenimiento de requisitos a operadores de comercio exterior y obligados aduaneros” y el artículo 203 del Decreto 2685 de 1999.            _x000a_"/>
    <s v="ID del Riesgo de Corrupción :  RFC 1. Discrecionalidad en la verificación al mantenimiento y control de los requisitos y obligaciones de los operadores de tráfico postal y envíos urgentes"/>
    <s v="Establecer visitas  específicas  de  control  al  mantenimiento  de  requisitos, bajo los lineamientos del procedimiento establecido para tal fin. "/>
    <s v="Realizar visitas y/o verificaciones documentales a los Operadores  de  Tráfico  Postal  y  Envíos  Urgentes bajo el procedimiento  PR-GM-414 "/>
    <s v="Informe de Visita"/>
    <n v="40"/>
    <d v="2021-03-01T00:00:00"/>
    <d v="2022-09-30T00:00:00"/>
    <n v="82.571428571428569"/>
    <n v="0.68"/>
    <n v="0.68"/>
    <x v="2"/>
    <s v="DGA_x000a_DS -  Subproceso Operación Aduanera_x000a_Direcciones Seccionales de Aduanas de:_x000a_Medellín, Barranquilla, Bogotá y Cali_x000a__x000a_ACTUALIZADO_x000a_30112021"/>
  </r>
  <r>
    <x v="4"/>
    <x v="3"/>
    <m/>
    <m/>
    <m/>
    <m/>
    <s v="Seguimiento  a  que la información de los  operadores  de  tráfico  postal  y  envíos  urgentes  que  hayan tenido incumplimiento de los requisitos y/o obligaciones, sea remitida al área competente."/>
    <s v="Seguimiento del envio a la SGRA de los informes de visita realizados y de los presuntos hallazgos o incumplimientos a las áreas competentes."/>
    <s v="Cuadro de seguimiento "/>
    <n v="1"/>
    <d v="2020-09-01T00:00:00"/>
    <d v="2022-12-31T00:00:00"/>
    <n v="121.57142857142857"/>
    <n v="1"/>
    <n v="1"/>
    <x v="0"/>
    <s v="DGA_x000a_NC – Subproceso Operación Aduanera_x000a_Subdirección de Registro y Control Aduanero_x000a__x000a_ACTUALIZADO_x000a_30112021"/>
  </r>
  <r>
    <x v="4"/>
    <x v="3"/>
    <m/>
    <m/>
    <m/>
    <m/>
    <s v="Realizar control sobre la declaración consolidada de pagos de los intermediarios de trafico postal y envios urgentes."/>
    <s v="Elaboraciòn de documento de lineamientos y socialización a las direcciones seccionales"/>
    <s v="documento de lineamientos"/>
    <n v="1"/>
    <d v="2020-11-01T00:00:00"/>
    <d v="2021-03-31T00:00:00"/>
    <n v="21.428571428571427"/>
    <n v="1"/>
    <n v="1"/>
    <x v="0"/>
    <s v="DGA_x000a_NC – Subproceso Operación Aduanera_x000a_Subdirección de Operación Aduanera_x000a__x000a_ACTUALIZADO_x000a_30112021"/>
  </r>
  <r>
    <x v="4"/>
    <x v="3"/>
    <m/>
    <m/>
    <m/>
    <m/>
    <s v="Tomar como insumo la información que se encuentra en los expedientes que soportaron el _x000a_cumplimiento  de  requisitos  para  la  inscripción  y  habilitación  de  los Operadores  de  Tráfico _x000a_Postal y Envíos Urgentes, para la realización de las visitas de mantenimiento de requisitos, los cuales deben seguir cumpliendo  para mantener su registro."/>
    <s v="Actualización del procedimiento PR-GM-414 “Verificación al control al mantenimiento de requisitos a operadores de comercio exterior y obligados aduaneros” "/>
    <s v="Procedimiento PR-GM-414 “Verificación al control al mantenimiento de requisitos a operadores de comercio exterior y obligados aduaneros” actualizado"/>
    <n v="1"/>
    <d v="2020-08-01T00:00:00"/>
    <d v="2020-12-31T00:00:00"/>
    <n v="21.714285714285715"/>
    <n v="1"/>
    <n v="1"/>
    <x v="0"/>
    <s v="DGA_x000a_NC – Subproceso Operación Aduanera_x000a_Subdirección de Registro y Control Aduanero_x000a__x000a_ACTUALIZADO_x000a_30112021"/>
  </r>
  <r>
    <x v="4"/>
    <x v="3"/>
    <m/>
    <m/>
    <m/>
    <m/>
    <s v="Capacitación, inducción y reinducción de las actividades que se deben ejecutar en el desarrollo de las visitas de control de mantenimiento de requisitos."/>
    <s v="Capacitación anual fisica y/o a través de herramientas informáticas a las Direcciones Seccionales con operación aduanera"/>
    <s v="Lista de asistencia a la capacitación y presentación"/>
    <n v="2"/>
    <d v="2021-01-01T00:00:00"/>
    <d v="2022-12-31T00:00:00"/>
    <n v="104.14285714285714"/>
    <n v="1"/>
    <n v="1"/>
    <x v="0"/>
    <s v="DGA_x000a_NC – Subproceso Operación Aduanera_x000a_Subdirección de Registro y Control Aduanero_x000a__x000a_ACTUALIZADO_x000a_30112021"/>
  </r>
  <r>
    <x v="4"/>
    <x v="3"/>
    <m/>
    <m/>
    <m/>
    <m/>
    <s v="Evaluar y validar el  cumplimiento  de  lo  establecido  en  el  procedimiento  “PR­GM­0414,  Control  al Mantenimiento de Requisitos a Operadores de Comercio Exterior y Obligados Aduaneros”, en cuanto a que  las visitas se deben desarrollar dando cumplimiento a cada una de las _x000a_actividades  que  en  éste  se  establecieron  para  dar  estandarización  y  orden  secuencial  al desarrollo de la diligencia de visita y generar un margen de confianza al resultado de esta."/>
    <s v="Selección de informes de visitas "/>
    <s v="Listado de selección"/>
    <n v="1"/>
    <d v="2021-07-01T00:00:00"/>
    <d v="2021-07-31T00:00:00"/>
    <n v="4.2857142857142856"/>
    <n v="1"/>
    <n v="1"/>
    <x v="0"/>
    <s v="DGA_x000a_NC – Subproceso Operación Aduanera_x000a_Subdirección de Registro y Control Aduanero_x000a__x000a_ACTUALIZADO_x000a_30112021"/>
  </r>
  <r>
    <x v="4"/>
    <x v="3"/>
    <m/>
    <m/>
    <s v="ID del hallazgo II. Fallas en el control y errores en la liquidación de los tributos aduaneros elaboradas por el intermediario de TP y EU evidenciado en la aplicación de los gravámenes correspondientes a las subpartidas arancelarias y en la determinación del impuesto a las ventas, de acuerdo con la descripción de la mercancía importada bajo esta modalidad, en contravía de los requerimientos definidos en el Decreto 2685 de 1999, articulo 200 – Pago de tributos aduaneros y Decreto 2153 de 2016, lo que tiene como efecto incertidumbre en la exactitud de las declaraciones tributarias y disminución en el ingreso de recursos al Estado.            "/>
    <m/>
    <m/>
    <s v="Elaboración del informe de verificación"/>
    <s v="Informe de verificación de las visitas seleccionadas"/>
    <n v="1"/>
    <d v="2121-08-01T00:00:00"/>
    <d v="2021-12-31T00:00:00"/>
    <n v="-5196"/>
    <n v="1"/>
    <n v="1"/>
    <x v="0"/>
    <s v="DGA_x000a_NC – Subproceso Operación Aduanera_x000a_Subdirección de Registro y Control Aduanero_x000a__x000a_ACTUALIZADO_x000a_30112021"/>
  </r>
  <r>
    <x v="4"/>
    <x v="3"/>
    <m/>
    <m/>
    <m/>
    <m/>
    <m/>
    <s v="Selección de informes de visitas "/>
    <s v="Listado de selección "/>
    <n v="1"/>
    <d v="2022-07-01T00:00:00"/>
    <d v="2022-07-31T00:00:00"/>
    <n v="4.2857142857142856"/>
    <n v="1"/>
    <n v="1"/>
    <x v="0"/>
    <s v="DGA_x000a_NC – Subproceso Operación Aduanera_x000a_Subdirección de Registro y Control Aduanero_x000a__x000a_ACTUALIZADO_x000a_30112021"/>
  </r>
  <r>
    <x v="4"/>
    <x v="3"/>
    <m/>
    <m/>
    <m/>
    <m/>
    <m/>
    <s v="Elaboración del informe de verificación"/>
    <s v="Informe de verificación de las visitas seleccionadas"/>
    <n v="1"/>
    <d v="2022-08-01T00:00:00"/>
    <d v="2022-12-31T00:00:00"/>
    <n v="21.714285714285715"/>
    <n v="1"/>
    <n v="1"/>
    <x v="0"/>
    <s v="DGA_x000a_NC – Subproceso Operación Aduanera_x000a_Subdirección de Registro y Control Aduanero_x000a__x000a_ACTUALIZADO_x000a_30112021"/>
  </r>
  <r>
    <x v="4"/>
    <x v="3"/>
    <m/>
    <m/>
    <m/>
    <m/>
    <s v="Adecuación de los servicios informaticos para la verificacion del documento de transporte versus  el formato &quot;Detalle declaración consolidada de pago&quot;.  (F1084)"/>
    <s v="Implementar el ajuste"/>
    <s v="correo electrónico de confirmación de puesta en producción del ajuste solicitado"/>
    <n v="1"/>
    <d v="2019-12-01T00:00:00"/>
    <d v="2021-04-30T00:00:00"/>
    <n v="73.714285714285708"/>
    <n v="1"/>
    <n v="1"/>
    <x v="0"/>
    <s v="DGA_x000a_NC – Subproceso Operación Aduanera_x000a_Subdirección de Operación Aduanera_x000a__x000a_ACTUALIZADO_x000a_30112021"/>
  </r>
  <r>
    <x v="4"/>
    <x v="3"/>
    <m/>
    <m/>
    <m/>
    <m/>
    <s v="Desarrollar mejores prácticas que permitan tener mayor eficiencia en los resultados de las visitas realizadas."/>
    <s v="Realizar mesas de trabajo de retroalimentación semestrales"/>
    <s v="Planilla de asistencia y presentación de los temas tratados"/>
    <n v="4"/>
    <d v="2021-01-01T00:00:00"/>
    <d v="2022-12-31T00:00:00"/>
    <n v="104.14285714285714"/>
    <n v="0.5"/>
    <n v="0.5"/>
    <x v="1"/>
    <s v="DGA_x000a_DS- Subproceso Operación Aduanera_x000a_Dirección Seccional de Aduanas de Bogotá  _x000a__x000a_ACTUALIZADO_x000a_30112021"/>
  </r>
  <r>
    <x v="4"/>
    <x v="3"/>
    <m/>
    <m/>
    <m/>
    <m/>
    <m/>
    <s v="Realizar mesas de trabajo de retroalimentación semestrales"/>
    <s v="Planilla de asistencia y presentación de los temas tratados"/>
    <n v="2"/>
    <d v="2021-01-01T00:00:00"/>
    <d v="2021-12-31T00:00:00"/>
    <n v="52"/>
    <n v="1"/>
    <n v="1"/>
    <x v="0"/>
    <s v="DGA_x000a_DS - Subproceso Operación Aduanera_x000a_Dirección Seccional de Aduanas de Cali_x000a__x000a_ACTUALIZADO_x000a_30112021_x000a_"/>
  </r>
  <r>
    <x v="4"/>
    <x v="3"/>
    <m/>
    <m/>
    <s v="ID del hallazgo III. Falta de integridad de la información al validar los datos incorporados en el sistema de información módulo de carga formulario 1167”unidades de carga” en su casilla 50 “Subpartida”, incumpliendo con uno de los propósitos de la política de Gobierno Digital -expresada en el Decreto 1008 del 14 de junio de 2018- en su enciso “C. Tomar decisiones basadas en datos a partir del aumento en el uso y aprovechamiento de la información: consiste en mejorar la toma decisiones por parte de la entidad, ciudadanos, usuarios y grupos de interés, para impulsar el desarrollo de servicios, políticas, normas, planes, programas, proyectos o asuntos de interés público, a partir del uso y aprovechamiento de datos que incorporan estándares de calidad y seguridad en su ciclo de vida (generación, recolección, almacenamiento, procesamiento, compartición, entrega, intercambio y eliminación).”  "/>
    <m/>
    <m/>
    <s v="Realizar mesas de trabajo de retroalimentación semestrales"/>
    <s v="Planilla de asistencia y presentación de los temas tratados"/>
    <n v="2"/>
    <d v="2021-01-01T00:00:00"/>
    <d v="2021-12-31T00:00:00"/>
    <n v="52"/>
    <n v="1"/>
    <n v="1"/>
    <x v="0"/>
    <s v="DGA_x000a_DS - Subproceso Operación Aduanera_x000a_Dirección Seccional de Aduanas de Barranquilla_x000a__x000a_ACTUALIZADO_x000a_30112021"/>
  </r>
  <r>
    <x v="4"/>
    <x v="3"/>
    <m/>
    <m/>
    <m/>
    <m/>
    <m/>
    <s v="Realizar mesas de trabajo de retroalimentación semestrales"/>
    <s v="Planilla de asistencia y presentación de los temas tratados"/>
    <n v="2"/>
    <d v="2021-01-01T00:00:00"/>
    <d v="2021-12-31T00:00:00"/>
    <n v="52"/>
    <n v="1"/>
    <n v="1"/>
    <x v="0"/>
    <s v="DGA_x000a_DS - Subproceso Operación Aduanera_x000a_Dirección Seccional de Aduanas de Medellín_x000a__x000a_ACTUALIZADO_x000a_30112021"/>
  </r>
  <r>
    <x v="4"/>
    <x v="3"/>
    <m/>
    <m/>
    <m/>
    <m/>
    <s v="Adecuación de los servicios informaticos para el control del correcto diligenciando del formato 1167 - Unidad de Carga. "/>
    <s v="Implementar el ajuste"/>
    <s v="correo electrónico de confirmación de puesta en producción del ajuste solicitado"/>
    <n v="1"/>
    <d v="2019-12-01T00:00:00"/>
    <d v="2021-04-30T00:00:00"/>
    <n v="73.714285714285708"/>
    <n v="1"/>
    <n v="1"/>
    <x v="0"/>
    <s v="DGA_x000a_NC – Subproceso Operación Aduanera_x000a_Subdirección de Operación Aduanera_x000a__x000a_ACTUALIZADO_x000a_30112021"/>
  </r>
  <r>
    <x v="4"/>
    <x v="3"/>
    <m/>
    <m/>
    <m/>
    <m/>
    <s v="Adecuación de los servicios informaticos para la generación de reportes"/>
    <s v="Implementar el ajuste"/>
    <s v="correo electrónico de confirmación de puesta en producción del ajuste solicitado"/>
    <n v="1"/>
    <d v="2019-12-01T00:00:00"/>
    <d v="2021-06-30T00:00:00"/>
    <n v="82.428571428571431"/>
    <n v="1"/>
    <n v="1"/>
    <x v="0"/>
    <s v="DGA_x000a_NC – Subproceso Operación Aduanera_x000a_Subdirección de Operación Aduanera_x000a__x000a_ACTUALIZADO_x000a_30112021"/>
  </r>
  <r>
    <x v="4"/>
    <x v="3"/>
    <m/>
    <m/>
    <m/>
    <m/>
    <s v="Adecuación de los servicios informaticos para el correcto pago del arancel"/>
    <s v="Implementar el ajuste"/>
    <s v="correo electrónico de confirmación de puesta en producción del ajuste solicitado"/>
    <n v="1"/>
    <d v="2019-12-01T00:00:00"/>
    <d v="2021-06-30T00:00:00"/>
    <n v="82.428571428571431"/>
    <n v="1"/>
    <n v="1"/>
    <x v="0"/>
    <s v="DGA_x000a_NC – Subproceso Operación Aduanera_x000a_Subdirección de Operación Aduanera_x000a__x000a_ACTUALIZADO_x000a_30112021"/>
  </r>
  <r>
    <x v="4"/>
    <x v="3"/>
    <m/>
    <m/>
    <m/>
    <m/>
    <m/>
    <s v="Implementar el ajuste"/>
    <s v="correo electrónico de confirmación de puesta en producción del ajuste solicitado"/>
    <n v="1"/>
    <d v="2019-12-01T00:00:00"/>
    <d v="2021-06-30T00:00:00"/>
    <n v="82.428571428571431"/>
    <n v="1"/>
    <n v="1"/>
    <x v="0"/>
    <s v="DGA_x000a_NC – Subproceso Operación Aduanera_x000a_Subdirección de Operación Aduanera_x000a__x000a_ACTUALIZADO_x000a_30112021"/>
  </r>
  <r>
    <x v="4"/>
    <x v="3"/>
    <m/>
    <m/>
    <m/>
    <m/>
    <s v="Adecuación de los servicios informáticos para facilitar el diligenciamiento del acta de diligencia "/>
    <s v="Implementar el ajuste"/>
    <s v="correo electrónico de confirmación de puesta en producción del ajuste solicitado"/>
    <n v="1"/>
    <d v="2019-12-01T00:00:00"/>
    <d v="2021-06-30T00:00:00"/>
    <n v="82.428571428571431"/>
    <n v="1"/>
    <n v="1"/>
    <x v="0"/>
    <s v="DGA_x000a_NC – Subproceso Operación Aduanera_x000a_Subdirección de Operación Aduanera_x000a__x000a_ACTUALIZADO_x000a_30112021"/>
  </r>
  <r>
    <x v="4"/>
    <x v="3"/>
    <s v="INSP. 1707022435_x000a_H 1,2"/>
    <s v="RG1_x000a__x000a_RFC1"/>
    <s v="ID del hallazgo I. Fallas en la validación del cumplimiento de los requisitos, formalidades y aplicación de la normativa en las actividades relacionadas con la inspección aduanera en contravía de lo establecido en los procedimientos PR-OA-0177 “Carga” versión 2 y PR-COA-0188 “Nacionalización de mercancías” versión 4 y el Instructivo IN-COA-0151 “Inspección en el régimen de importación” versión 2."/>
    <s v="ID del Riesgo de Gestión  :  RG 1. Efectuar el control aduanero sin el cumplimiento de los requisitos establecidos en la normativa aplicable_x000a__x000a_ID del Riesgo de Corrupción :  RFC 1. Direccionamiento de las actuaciones en el control aduanero"/>
    <s v="Capacitación sobre requisitos y formalidades en la elaboración y diligenciamiento de las actas de inspección, de aprehensión y autos comisorios gestionados en inspección aduanera. "/>
    <s v="Capacitación  sobre el correcto diligenciamiento de las actas de inspección, de aprehensión y autos comisorios gestionados en inspección aduanera. "/>
    <s v="Lista de asistencia a la capacitación"/>
    <n v="1"/>
    <d v="2021-11-01T00:00:00"/>
    <d v="2022-01-31T00:00:00"/>
    <n v="13"/>
    <n v="1"/>
    <n v="1"/>
    <x v="0"/>
    <s v="DGA_x000a_DS - Subproceso Operación Aduanera_x000a_Dirección Seccional de Aduanas Bogotá_x000a_Dirección Seccional de Aduanas Cali _x000a_Dirección Seccional de Impuestos y Aduanas de Santa Marta _x000a_Dirección Seccional de Aduanas de Barranquilla _x000a_Dirección Seccional de Impuestos y Aduanas de Buenaventura _x000a__x000a_ACTUALIZADO_x000a_30112021"/>
  </r>
  <r>
    <x v="4"/>
    <x v="3"/>
    <m/>
    <m/>
    <m/>
    <m/>
    <s v="Verificación mensual de las actas de hechos, inspección y aprehensión; actuaciones que deben contar con su respectivo auto comisorio para lo cual el funcionario que actúa en dicha diligencia deberá estar debidamente comisionado."/>
    <s v="Realizar verificación mensual aleatoria de las actas de hechos, inspección y aprehensión; cuyas actuaciones deben contar con su respectivo auto comisorio donde se evidencie que el funcionario fue comisionado."/>
    <s v="Informe de resultados de la verificación"/>
    <n v="6"/>
    <d v="2021-11-01T00:00:00"/>
    <d v="2022-04-30T00:00:00"/>
    <n v="25.714285714285715"/>
    <n v="1"/>
    <n v="1"/>
    <x v="0"/>
    <s v="DGA_x000a_DS - Subproceso Operación Aduanera_x000a_Dirección Seccional de Impuestos y Aduanas de Santa Marta_x000a_Dirección Seccional de Impuestos y Aduanas de Buenaventura_x000a__x000a_ACTUALIZADO_x000a_30112021"/>
  </r>
  <r>
    <x v="4"/>
    <x v="3"/>
    <m/>
    <m/>
    <m/>
    <m/>
    <s v="Capacitación encaminadas al cumplimiento de los requisitos y formalidades que se encuentren en los procedimientos nacionalización de mercancías PR-COA-0188, Medidas Cautelares PR-COA-0396 y en el instructivo IN-COA-0151.  "/>
    <s v="Capacitación sobre los procedimiento Nacionalización de Mercancías PR-COA-0188, Medidas Cautelares PR-COA-0396 y el instructivo IN-COA-0151 en lo concerniente a las actuaciones en la diligencia de inspección aduanera."/>
    <s v="Lista de asistencia a la capacitación"/>
    <n v="1"/>
    <d v="2021-11-01T00:00:00"/>
    <d v="2022-04-30T00:00:00"/>
    <n v="25.714285714285715"/>
    <n v="1"/>
    <n v="1"/>
    <x v="0"/>
    <s v="DGA_x000a_DS - Subproceso Operación Aduanera_x000a_Dirección Seccional de Aduanas Bogotá_x000a_Dirección Seccional de Aduanas Cali _x000a_Dirección Seccional de Impuestos y Aduanas de Santa Marta_x000a_Dirección Seccional de Aduanas de Barranquilla_x000a__x000a_ACTUALIZADO_x000a_30112021"/>
  </r>
  <r>
    <x v="4"/>
    <x v="3"/>
    <m/>
    <m/>
    <s v="ID del hallazgo II. Fallas en la aplicación correcta de la normatividad aduanera tendiente a la aprehensión de las mercancías en contravía de lo establecido en los procedimientos PR-COA-0396 “Medidas cautelares” versión 2, en concordancia con lo establecido en el Decreto 1165 de 2019 Artículo 596. Medidas cautelares, PR-OA-0177 “Carga” versión 2 y PR-COA-0188 “Nacionalización de mercancías” versión 4 y el Instructivo IN-COA-0151 “Inspección en el régimen de importación” versión 2"/>
    <m/>
    <s v="Capacitación sobre requisitos y formalidades en la elaboración y diligenciamiento del formato Control y Seguimiento Aprehensiones FT-FL-2205 . "/>
    <s v="Capacitación sobre el correcto diligenciamiento y registro de la información en el formato Control y Seguimiento Aprehensiones FT-FL-2205  . "/>
    <s v="Lista de asistencia a la capacitación"/>
    <n v="1"/>
    <d v="2021-11-01T00:00:00"/>
    <d v="2022-01-31T00:00:00"/>
    <n v="13"/>
    <n v="1"/>
    <n v="1"/>
    <x v="0"/>
    <s v="DGA_x000a_DS - Subproceso Operación Aduanera_x000a_DS- Subproceso: Fiscalización y Liquidación_x000a_Dirección Seccional de Aduanas Bogotá_x000a__x000a_ACTUALIZADO_x000a_30112021"/>
  </r>
  <r>
    <x v="4"/>
    <x v="3"/>
    <m/>
    <m/>
    <m/>
    <m/>
    <s v="Retroalimentación por parte de Fiscalización Aduanera, sobre la entrega de los insumos para conformar los expedientes._x000a__x000a_ "/>
    <s v="Reunión y retroalimentación trimestral conjunta para la revisión sobre la completitud de la entrega de los insumos para conformar los expedientes."/>
    <s v="1. Lista de asistencia _x000a_2. Acta de los puntos tratados."/>
    <n v="2"/>
    <d v="2021-11-01T00:00:00"/>
    <d v="2022-04-30T00:00:00"/>
    <n v="25.714285714285715"/>
    <n v="1"/>
    <n v="1"/>
    <x v="0"/>
    <s v="DGA_x000a_DS- Subproceso Operación Aduanera_x000a_DS- Subproceso: Fiscalización y Liquidación_x000a_Dirección Seccional de Aduanas Bogotá_x000a_Dirección Seccional de Aduanas Cali _x000a_Dirección Seccional de Impuestos y Aduanas de Santa Marta_x000a_Dirección Seccional de Aduanas de Barranquilla _x000a_Dirección Seccional de Aduanas de Medellín_x000a__x000a_ACTUALIZADO_x000a_30112021_x000a_"/>
  </r>
  <r>
    <x v="4"/>
    <x v="3"/>
    <m/>
    <m/>
    <m/>
    <m/>
    <s v="Cumplimiento memorando expedido por la Subdirección de Operación Aduanera"/>
    <s v="Elaborar memorando impartiendo lineamientos para el control de la radicación del acta de aprehensión y sus insumos entregados a Fiscalización"/>
    <s v="1. Memorando _x000a_2. Lista de socialización memorando"/>
    <n v="1"/>
    <d v="2021-11-01T00:00:00"/>
    <d v="2022-04-30T00:00:00"/>
    <n v="25.714285714285715"/>
    <n v="1"/>
    <n v="1"/>
    <x v="0"/>
    <s v="DGA_x000a_NC – Subproceso Operación Aduanera_x000a_Subdirección de Operación Aduanera_x000a__x000a_ACTUALIZADO_x000a_30112021"/>
  </r>
  <r>
    <x v="4"/>
    <x v="3"/>
    <s v="INSP. 1707022435_x000a_H 3"/>
    <s v="RG2_x000a__x000a_RFC2"/>
    <s v="ID del hallazgo III. Fallas en la aplicación de la normativa relacionada con el decomiso de mercancías en contravía de lo establecido en el procedimiento PR-COA-0395 “Decomiso de mercancías” versión 2"/>
    <s v="ID del hallazgo III. Fallas en la aplicación de la normativa relacionada con el decomiso de mercancías en contravía de lo establecido en el procedimiento PR-COA-0395 “Decomiso de mercancías” versión 2_x000a__x000a_ID del Riesgo de Corrupción :  RFC 2.  Decisión final del decomiso de mercancías omitiendo información relevante"/>
    <s v="Revisión del cumplimiento de requisitos de los insumos generados por las unidades aprehensoras y verificación de la aplicación correcta de la normativa en el procedimiento de decomiso de mercancías"/>
    <s v="Cada Dirección Seccional elabora un informe trimestral con los resultados encontrados en las verificaciones realizadas, en donde deben incluir las estrategias para el mejoramiento del proceso. En cada informe se debe evidenciar mínimo una verificación aleatoria del 30% de las operaciones sucedidas en el período observado."/>
    <s v="Informes (3 por cada seccional)"/>
    <n v="12"/>
    <d v="2021-11-01T00:00:00"/>
    <d v="2022-08-31T00:00:00"/>
    <n v="43.285714285714285"/>
    <n v="1"/>
    <n v="1"/>
    <x v="0"/>
    <s v="DGA_x000a_DS - Subproceso: Fiscalización y Liquidación_x000a_Dirección Seccional de Impuestos y Aduanas de Santa Marta _x000a_Dirección Seccional de Aduanas de Barranquilla _x000a_Dirección Seccional de Aduanas de Cartagena_x000a_Dirección Seccional de Aduanas Cali_x000a__x000a_ACTUALIZADO_x000a_30112021_x000a_"/>
  </r>
  <r>
    <x v="4"/>
    <x v="3"/>
    <m/>
    <m/>
    <m/>
    <m/>
    <s v="Ejecución de reuniones trimestrales por un período de seis meses para la socialización de lineamientos de las acciones de control y decomisos,  así como el direccionamiento estratégico necesario para mejorar el proceso de decomiso."/>
    <s v="Cada Dirección Seccional debe coordinar y ejecutar 2 capacitaciones, una cada trimestre, con los funcionarios de las unidades aprehensoras de su Dirección Seccional"/>
    <s v="Registros de asistencia (2 por cada seccional)"/>
    <n v="8"/>
    <d v="2021-11-01T00:00:00"/>
    <d v="2022-05-01T00:00:00"/>
    <n v="25.857142857142858"/>
    <n v="1"/>
    <n v="1"/>
    <x v="0"/>
    <s v="DGA_x000a_DS - Subproceso: Fiscalización y Liquidación_x000a_Dirección Seccional de Impuestos y Aduanas de Santa Marta _x000a_Dirección Seccional de Aduanas de Barranquilla _x000a_Dirección Seccional de Aduanas de Cartagena_x000a_Dirección Seccional de Aduanas Cali_x000a__x000a_ACTUALIZADO_x000a_30112021"/>
  </r>
  <r>
    <x v="4"/>
    <x v="3"/>
    <m/>
    <m/>
    <m/>
    <m/>
    <s v="Puesta en producción de un Servicio Informático para el control del Decomiso"/>
    <s v="Levantar requerimientos funcionales del servicio solicitado"/>
    <s v="Documento con requerimientos funcionales"/>
    <n v="1"/>
    <d v="2022-01-01T00:00:00"/>
    <d v="2022-02-28T00:00:00"/>
    <n v="8.2857142857142865"/>
    <n v="1"/>
    <n v="1"/>
    <x v="0"/>
    <s v="DGA_x000a_NC - Subproceso Innovación y Tecnología_x000a_Subdirección de Soluciones y Desarrollo _x000a__x000a_ACTUALIZADO_x000a_30112021"/>
  </r>
  <r>
    <x v="4"/>
    <x v="3"/>
    <m/>
    <m/>
    <m/>
    <m/>
    <m/>
    <s v="Establecer el análisis y diseño de la solución"/>
    <s v="Documento con el análisis y diseño"/>
    <n v="1"/>
    <d v="2022-03-01T00:00:00"/>
    <d v="2022-04-30T00:00:00"/>
    <n v="8.5714285714285712"/>
    <n v="1"/>
    <n v="1"/>
    <x v="0"/>
    <s v="DGA_x000a_NC - Subproceso Innovación y Tecnología_x000a_Subdirección de Soluciones y Desarrollo _x000a__x000a_ACTUALIZADO_x000a_30112021"/>
  </r>
  <r>
    <x v="4"/>
    <x v="3"/>
    <m/>
    <m/>
    <m/>
    <m/>
    <m/>
    <s v="Desarrollar, probar e implementar la solución planeada"/>
    <s v="Puesta en producción de la solución"/>
    <n v="1"/>
    <d v="2022-05-01T00:00:00"/>
    <d v="2022-08-30T00:00:00"/>
    <n v="17.285714285714285"/>
    <n v="1"/>
    <n v="1"/>
    <x v="0"/>
    <s v="DGA_x000a_NC - Subproceso Innovación y Tecnología_x000a_Subdirección de Soluciones y Desarrollo _x000a__x000a_ACTUALIZADO_x000a_30112021"/>
  </r>
  <r>
    <x v="4"/>
    <x v="3"/>
    <m/>
    <m/>
    <m/>
    <m/>
    <s v="Elaboración de un lineamiento dirigido a las Divisiones de Fiscalización y Liquidación o las que hagan sus veces con el fin de realizar énfasis en el envío de insumos al proceso de fiscalización cambiaria respectiva."/>
    <s v="Elaborar el documento con los lineamientos para el cumplimiento de todas las Divisiones de Fiscalización"/>
    <s v="Lineamiento"/>
    <n v="1"/>
    <d v="2021-12-01T00:00:00"/>
    <d v="2021-12-31T00:00:00"/>
    <n v="4.2857142857142856"/>
    <n v="1"/>
    <n v="1"/>
    <x v="0"/>
    <s v="DGA_x000a_NC - Subproceso: Fiscalización y Liquidación_x000a_Subdirección de Fiscalización Aduanera_x000a__x000a_ACTUALIZADO_x000a_30112021"/>
  </r>
  <r>
    <x v="4"/>
    <x v="3"/>
    <m/>
    <m/>
    <m/>
    <m/>
    <m/>
    <s v="Socializar el lineamiento a todas las Divisiones de Fiscalización que ejecuten el proceso de decomiso."/>
    <s v="Correo electrónico"/>
    <n v="2"/>
    <d v="2022-01-03T00:00:00"/>
    <d v="2022-01-31T00:00:00"/>
    <n v="4"/>
    <n v="1"/>
    <n v="1"/>
    <x v="0"/>
    <s v="DGA_x000a_NC - Subproceso: Fiscalización y Liquidación_x000a_Subdirección de Fiscalización Aduanera_x000a__x000a_ACTUALIZADO_x000a_30112021"/>
  </r>
  <r>
    <x v="4"/>
    <x v="3"/>
    <m/>
    <m/>
    <m/>
    <m/>
    <s v="Revisión del procedimiento de Decomiso"/>
    <s v="Efectuar la revisión del procedimiento, tanto en sus acápites textuales como en el flujograma."/>
    <s v="Procedimiento Revisado"/>
    <n v="1"/>
    <d v="2022-01-03T00:00:00"/>
    <d v="2022-07-31T00:00:00"/>
    <n v="29.857142857142858"/>
    <n v="1"/>
    <n v="1"/>
    <x v="0"/>
    <s v="DGA_x000a_NC - Subproceso: Fiscalización y Liquidación_x000a_Subdirección de Fiscalización Aduanera_x000a__x000a_ACTUALIZADO_x000a_30112021"/>
  </r>
  <r>
    <x v="4"/>
    <x v="3"/>
    <s v="TECNOLÓGICO ADUANERO"/>
    <m/>
    <m/>
    <m/>
    <s v="Adelantar el proceso de contratación de la solución tecnológica."/>
    <s v="Informe de avance del proceso de contratación"/>
    <s v="Informe"/>
    <n v="1"/>
    <d v="2022-01-01T00:00:00"/>
    <d v="2022-07-31T00:00:00"/>
    <n v="30.142857142857142"/>
    <n v="1"/>
    <n v="1"/>
    <x v="0"/>
    <s v="DGA_x000a_NC - Subproceso Innovación y Tecnología_x000a_Dirección de Gestión de Innovación y Tecnología_x000a_Subdirección de Innovación y Proyectos_x000a__x000a_ACTUALIZADO_x000a_30112021"/>
  </r>
  <r>
    <x v="4"/>
    <x v="3"/>
    <m/>
    <m/>
    <m/>
    <m/>
    <s v="Inicio de la implementación de la solución tecnológica del Proyecto."/>
    <s v="Plan de trabajo de implementación de la solución tecnológica."/>
    <s v="Plan de Trabajo"/>
    <n v="1"/>
    <d v="2022-08-01T00:00:00"/>
    <d v="2022-12-31T00:00:00"/>
    <n v="21.714285714285715"/>
    <n v="0.75"/>
    <n v="0.75"/>
    <x v="1"/>
    <s v="DGA_x000a_NC -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_x000a__x000a_ACTUALIZADO_x000a_30112021"/>
  </r>
  <r>
    <x v="4"/>
    <x v="3"/>
    <m/>
    <m/>
    <m/>
    <m/>
    <m/>
    <s v="Seguimiento trimestral al plan de trabajo"/>
    <s v="Informe de seguimiento y/o actas de reunión"/>
    <n v="4"/>
    <d v="2023-01-01T00:00:00"/>
    <d v="2023-12-31T00:00:00"/>
    <n v="52"/>
    <n v="0"/>
    <n v="0"/>
    <x v="1"/>
    <s v="DGA_x000a_NC -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_x000a__x000a_ACTUALIZADO_x000a_30112021"/>
  </r>
  <r>
    <x v="4"/>
    <x v="3"/>
    <m/>
    <m/>
    <m/>
    <m/>
    <s v="Implantación de la solución tecnológica"/>
    <s v="Puesta en producción de la solución"/>
    <s v="Solución en producción"/>
    <n v="1"/>
    <d v="2024-01-01T00:00:00"/>
    <d v="2024-12-31T00:00:00"/>
    <n v="52.142857142857146"/>
    <n v="0"/>
    <n v="0"/>
    <x v="1"/>
    <s v="DGA_x000a_NC -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_x000a__x000a_ACTUALIZADO_x000a_30112021"/>
  </r>
  <r>
    <x v="4"/>
    <x v="3"/>
    <m/>
    <m/>
    <m/>
    <m/>
    <s v="Adelantar el proceso de contratación de la solución tecnológica."/>
    <s v="Informe de avance del proceso de contratación"/>
    <s v="Informe"/>
    <n v="1"/>
    <d v="2022-01-01T00:00:00"/>
    <d v="2022-07-31T00:00:00"/>
    <n v="30.142857142857142"/>
    <n v="1"/>
    <n v="1"/>
    <x v="0"/>
    <s v="DGA_x000a_NC - Subproceso Innovación y Tecnología_x000a_Dirección de Gestión de Innovación y Tecnología_x000a_Subdirección de Innovación y Proyectos_x000a__x000a_ACTUALIZADO_x000a_30112021"/>
  </r>
  <r>
    <x v="4"/>
    <x v="3"/>
    <m/>
    <m/>
    <m/>
    <m/>
    <s v="Inicio de la implementación de la solución tecnológica del Proyecto."/>
    <s v="Plan de trabajo de implementación de la solución tecnológica."/>
    <s v="Plan de Trabajo"/>
    <n v="1"/>
    <d v="2022-08-01T00:00:00"/>
    <d v="2022-12-31T00:00:00"/>
    <n v="21.714285714285715"/>
    <n v="0.75"/>
    <n v="0.75"/>
    <x v="1"/>
    <s v="DGA_x000a_NC -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_x000a__x000a_ACTUALIZADO_x000a_30112021"/>
  </r>
  <r>
    <x v="4"/>
    <x v="3"/>
    <m/>
    <m/>
    <m/>
    <m/>
    <m/>
    <s v="Seguimiento trimestral al plan de trabajo"/>
    <s v="Informe de seguimiento y/o actas de reunión"/>
    <n v="4"/>
    <d v="2023-01-01T00:00:00"/>
    <d v="2023-12-31T00:00:00"/>
    <n v="52"/>
    <n v="0"/>
    <n v="0"/>
    <x v="1"/>
    <s v="DGA_x000a_NC -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_x000a__x000a_ACTUALIZADO_x000a_30112021"/>
  </r>
  <r>
    <x v="4"/>
    <x v="3"/>
    <m/>
    <m/>
    <m/>
    <m/>
    <s v="Implantación de la solución tecnológica"/>
    <s v="Puesta en producción de la solución"/>
    <s v="Solución en producción"/>
    <n v="1"/>
    <d v="2024-01-01T00:00:00"/>
    <d v="2024-12-31T00:00:00"/>
    <n v="52.142857142857146"/>
    <n v="0"/>
    <n v="0"/>
    <x v="1"/>
    <s v="DGA_x000a_NC -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_x000a__x000a_ACTUALIZADO_x000a_30112021"/>
  </r>
  <r>
    <x v="4"/>
    <x v="3"/>
    <m/>
    <m/>
    <m/>
    <m/>
    <s v="Adelantar el proceso de contratación de la solución tecnológica."/>
    <s v="Informe de avance del proceso de contratación"/>
    <s v="Informe"/>
    <n v="1"/>
    <d v="2022-01-01T00:00:00"/>
    <d v="2022-07-31T00:00:00"/>
    <n v="30.142857142857142"/>
    <n v="1"/>
    <n v="1"/>
    <x v="0"/>
    <s v="DGA_x000a_NC - Subproceso Innovación y Tecnología_x000a_Dirección de Gestión de Innovación y Tecnología_x000a_Subdirección de Innovación y Proyectos_x000a__x000a_ACTUALIZADO_x000a_30112021"/>
  </r>
  <r>
    <x v="4"/>
    <x v="3"/>
    <m/>
    <m/>
    <m/>
    <m/>
    <s v="Inicio de la implementación de la solución tecnológica del Proyecto."/>
    <s v="Plan de trabajo de implementación de la solución tecnológica."/>
    <s v="Plan de Trabajo"/>
    <n v="1"/>
    <d v="2022-08-01T00:00:00"/>
    <d v="2022-12-31T00:00:00"/>
    <n v="21.714285714285715"/>
    <n v="0.75"/>
    <n v="0.75"/>
    <x v="1"/>
    <s v="DGA_x000a_NC -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Registro y Control Aduanero_x000a__x000a_ACTUALIZADO_x000a_30112021"/>
  </r>
  <r>
    <x v="4"/>
    <x v="3"/>
    <m/>
    <m/>
    <m/>
    <m/>
    <m/>
    <s v="Seguimiento trimestral al plan de trabajo"/>
    <s v="Informe de seguimiento y/o actas de reunión"/>
    <n v="4"/>
    <d v="2023-01-01T00:00:00"/>
    <d v="2023-12-31T00:00:00"/>
    <n v="52"/>
    <n v="0"/>
    <n v="0"/>
    <x v="1"/>
    <s v="DGA_x000a_NC -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Registro y Control Aduanero_x000a__x000a_ACTUALIZADO_x000a_30112021"/>
  </r>
  <r>
    <x v="4"/>
    <x v="3"/>
    <m/>
    <m/>
    <m/>
    <m/>
    <s v="Implantación de la solución tecnológica"/>
    <s v="Puesta en producción de la solución"/>
    <s v="Solución en producción"/>
    <n v="1"/>
    <d v="2024-01-01T00:00:00"/>
    <d v="2024-12-31T00:00:00"/>
    <n v="52.142857142857146"/>
    <n v="0"/>
    <n v="0"/>
    <x v="1"/>
    <s v="DGA_x000a_NC -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Registro y Control Aduanero_x000a__x000a_ACTUALIZADO_x000a_30112021"/>
  </r>
  <r>
    <x v="4"/>
    <x v="3"/>
    <s v="INSP. 1707022443_x000a_H1,2,3,4,5,6,7,8"/>
    <s v="RG2_x000a__x000a_RFC1"/>
    <s v="ID del hallazgo 1. De los ciento cuarenta y nueve (149) casos analizados en la Dirección Seccional de Aduanas de Barranquilla, se evidenció que treinta y tres (33) no cumplen con los requisitos establecidos en la normativa vigente relacionados con los soportes mínimos requeridos para la autorización del tránsito aduanero, en contravía de lo indicado en el Decreto 1165 de 2019."/>
    <s v="ID del Riesgo de Gestión  :  RG 1. Decisión final del proceso de control por fuera de la norma"/>
    <s v="Ajuste al PR-COA-0440 y a los  manuales externo e interno MN-0A-0057 Y MN-0A-0058 del SIE Tránsito Aduanero."/>
    <s v="Informar a las direcciones seccionales de los ajustes  a los procedimientos PR-COA-0440 y manuales MN -OA-0057 MN-0A-058 Versión 2,0 y su aplicación."/>
    <s v=" PR-COA-0440 y _x000a_MN - OA 0057 Y MN-04 058_x000a_Versión 2.0_x000a_ ajustados"/>
    <n v="1"/>
    <d v="2022-09-01T00:00:00"/>
    <d v="2022-10-30T00:00:00"/>
    <n v="8.4285714285714288"/>
    <n v="1"/>
    <n v="1"/>
    <x v="0"/>
    <s v="DGA_x000a_NC – Subproceso Operación Aduanera_x000a_Dirección de Gestión de Aduanas_x000a_Subdirección de Operación Aduanera"/>
  </r>
  <r>
    <x v="4"/>
    <x v="3"/>
    <m/>
    <m/>
    <s v="ID  del Hallazgo 2. En el caso de la DUTA con número de formulario 6511000241296 se evidenció el incumplimiento de los requisitos establecidos en la normativa vigente en relación con el desistimiento de la solicitud del régimen de tránsito aduanero indicado en el artículo 463 de la Resolución 46 de 2019."/>
    <m/>
    <s v="Capacitar a los usuarios internos y externos en los nuevos requerimientos incluidos en los ajsutes  al procedimiento y a los manuales externo e interno MN-0A-0057 Y MN-0A-0058 del SIE TRÁNSITO ADUANERO."/>
    <s v="Socializar a  usuarios internos y externos sobre los ajustes  a procedimientos PR-COA-0440 y manuales MN -OA-0057 MN-0A-058 Versión 2,0 y su aplicación."/>
    <s v="Listas de socialización de los ajustes realizados al procedimiento y a los manuales de tránsito aduanero."/>
    <n v="2"/>
    <d v="2022-09-01T00:00:00"/>
    <d v="2022-12-30T00:00:00"/>
    <n v="17.142857142857142"/>
    <n v="0"/>
    <n v="0"/>
    <x v="1"/>
    <s v="DGA_x000a_NC – Subproceso Operación Aduanera_x000a_Dirección de Gestión de Aduanas_x000a_Subdirección de Operación Aduanera"/>
  </r>
  <r>
    <x v="4"/>
    <x v="3"/>
    <m/>
    <m/>
    <s v="ID del Hallazgo 3. Se evidenciaron tránsitos aduaneros finalizados sin el cumplimiento de los requisitos, formalidades y aplicación correcta de la normativa, en contravía de lo establecido en el Decreto 1165 de 2019, la Resolución No. 46 de 2019, Resolución No. 11 de 2020, el procedimiento PR-OA-0440 “Tránsito aduanero Nacional y Continuación de Viaje”, versión 1 y el Manual de usuario Externo MN-OA-0058 versión 1."/>
    <m/>
    <s v="Inicio de la implementación de la solución tecnológica del Proyecto."/>
    <s v="Plan de trabajo de implementación de la solución tecnológica."/>
    <s v="Plan de Trabajo"/>
    <n v="1"/>
    <d v="2022-08-01T00:00:00"/>
    <d v="2023-06-30T00:00:00"/>
    <n v="47.571428571428569"/>
    <n v="0.75"/>
    <n v="0.75"/>
    <x v="1"/>
    <s v="DGA_x000a_NC-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
  </r>
  <r>
    <x v="4"/>
    <x v="3"/>
    <m/>
    <m/>
    <s v="ID del Hallazgo 4. Se evidenciaron un total de siete (7) casos que no cumplen con los lineamientos establecidos por la DIAN en el Manual de políticas y lineamientos de seguridad de la información MN-IIT-0072 Versión 1 del 13/01/2022, en lo relacionado con aplicar los controles establecidos por la DIAN para activar o desactivar, de manera temporal o permanente,  el  acceso  a  la  información  digital  catalogada  como  pública  clasificada, pública reservada y datos personales no públicos, por parte del personal que esté vinculado a la entidad, específicamente lo contemplado en el numeral 9.4 Control de acceso a sistemas y aplicaciones."/>
    <m/>
    <m/>
    <s v="Seguimiento trimestral al plan de trabajo"/>
    <s v="Informe de seguimiento y/o actas de reunión"/>
    <n v="4"/>
    <d v="2023-01-01T00:00:00"/>
    <d v="2023-12-31T00:00:00"/>
    <n v="52"/>
    <n v="0"/>
    <n v="0"/>
    <x v="1"/>
    <s v="DGA_x000a_NC-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
  </r>
  <r>
    <x v="4"/>
    <x v="3"/>
    <m/>
    <m/>
    <s v="ID del Hallazgo 5. Se encontraron ciento noventa y dos (192) documentos de treinta y nueve (39) expedientes que no contaron con un registro en el archivo de LOGS suministrado por la DIAN archivo “Anexo 1. CargaBquillaformatos.xlsx” del SIE de Tránsito. "/>
    <m/>
    <s v="Implantación de la solución tecnológica"/>
    <s v="Puesta en producción de la solución"/>
    <s v="Solución en producción"/>
    <n v="1"/>
    <d v="2024-01-01T00:00:00"/>
    <d v="2024-12-31T00:00:00"/>
    <n v="52.142857142857146"/>
    <n v="0"/>
    <n v="0"/>
    <x v="1"/>
    <s v="DGA_x000a_NC-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
  </r>
  <r>
    <x v="4"/>
    <x v="3"/>
    <m/>
    <m/>
    <m/>
    <m/>
    <s v="Inicio de la implementación de la solución tecnológica del Proyecto."/>
    <s v="Plan de trabajo de implementación de la solución tecnológica."/>
    <s v="Plan de Trabajo"/>
    <n v="1"/>
    <d v="2022-08-01T00:00:00"/>
    <d v="2023-06-30T00:00:00"/>
    <n v="47.571428571428569"/>
    <n v="0.75"/>
    <n v="0.75"/>
    <x v="1"/>
    <s v="DGA_x000a_NC-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
  </r>
  <r>
    <x v="4"/>
    <x v="3"/>
    <m/>
    <m/>
    <m/>
    <m/>
    <m/>
    <s v="Seguimiento trimestral al plan de trabajo"/>
    <s v="Informe de seguimiento y/o actas de reunión"/>
    <n v="4"/>
    <d v="2023-01-01T00:00:00"/>
    <d v="2023-12-31T00:00:00"/>
    <n v="52"/>
    <n v="0"/>
    <n v="0"/>
    <x v="1"/>
    <s v="DGA_x000a_NC-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
  </r>
  <r>
    <x v="4"/>
    <x v="3"/>
    <m/>
    <m/>
    <s v="ID del Hallazgo 6. Incumplimiento en lo relacionado con la conformación de expedientes electrónicos  de archivo y los elementos que lo componen en el SIE de tránsito aduanero, en contravía de lo estipulado en el Acuerdo 003 de 2015, “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 en su Artículo 7°. “Conformación de expedientes electrónicos de archivo. El expediente electrónico de archivo se conformará con la totalidad de los documentos de archivo generados en desarrollo de un mismo trámite, actuación o procedimiento, independientemente del tipo de información y formato, y deben agruparse formando series o sub-series documentales.”, reflejado en la falta de disponibilidad , entendida en un documento electrónico, como la capacidad actual y futura de que el documento y sus metadatos  asociados puedan ser consultados, localizados, recuperados, presentados, interpretados, legibles, y por tanto estar en condiciones de uso. "/>
    <m/>
    <s v="Implantación de la solución tecnológica"/>
    <s v="Puesta en producción de la solución"/>
    <s v="Solución en producción"/>
    <n v="1"/>
    <d v="2024-01-01T00:00:00"/>
    <d v="2024-12-31T00:00:00"/>
    <n v="52.142857142857146"/>
    <n v="0"/>
    <n v="0"/>
    <x v="1"/>
    <s v="DGA_x000a_NC-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
  </r>
  <r>
    <x v="4"/>
    <x v="3"/>
    <m/>
    <m/>
    <m/>
    <m/>
    <s v="Inicio de la implementación de la solución tecnológica del Proyecto."/>
    <s v="Plan de trabajo de implementación de la solución tecnológica."/>
    <s v="Plan de Trabajo"/>
    <n v="1"/>
    <d v="2022-08-01T00:00:00"/>
    <d v="2023-06-30T00:00:00"/>
    <n v="47.571428571428569"/>
    <n v="0.75"/>
    <n v="0.75"/>
    <x v="1"/>
    <s v="DGA_x000a_NC-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
  </r>
  <r>
    <x v="4"/>
    <x v="3"/>
    <m/>
    <m/>
    <m/>
    <m/>
    <m/>
    <s v="Seguimiento trimestral al plan de trabajo"/>
    <s v="Informe de seguimiento y/o actas de reunión"/>
    <n v="4"/>
    <d v="2023-01-01T00:00:00"/>
    <d v="2023-12-31T00:00:00"/>
    <n v="52"/>
    <n v="0"/>
    <n v="0"/>
    <x v="1"/>
    <s v="DGA_x000a_NC-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
  </r>
  <r>
    <x v="4"/>
    <x v="3"/>
    <m/>
    <m/>
    <s v="ID del Hallazgo 7. Falta de consistencia  de los reportes que se generan en el SIE de tránsito aduanero con lo registrado en el aplicativo, contradiciendo lo enunciado en el Artículo 2.2.9.1.2.1. Estructura, del Decreto 1008 de junio 14 de 2018 &quot;Por el cual se establecen los lineamientos generales de la política de Gobierno Digital y se subroga el capítulo 1 del título 9 de la parte 2 del libro 2 del Decreto 1078 de 2015, Decreto Único Reglamentario del sector de Tecnologías de la Información y las Comunicaciones&quot;, relacionado con el logro de propósitos que generarán valor público en un entorno de confianza digital a partir del aprovechamiento de las TIC, que son los fines de la Política de Gobierno Digital, como son: A. Habilitar y mejorar la provisión de Servicios Digitales de confianza y calidad , B. Lograr procesos internos seguros y eficientes a través del fortalecimiento de las capacidades de gestión de tecnologías de información  y C. Tomar decisiones basadas en datos a partir del aumento en el uso y aprovechamiento de la información."/>
    <m/>
    <s v="Implantación de la solución tecnológica"/>
    <s v="Puesta en producción de la solución"/>
    <s v="Solución en producción"/>
    <n v="1"/>
    <d v="2024-01-01T00:00:00"/>
    <d v="2024-12-31T00:00:00"/>
    <n v="52.142857142857146"/>
    <n v="0"/>
    <n v="0"/>
    <x v="1"/>
    <s v="DGA_x000a_NC-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
  </r>
  <r>
    <x v="4"/>
    <x v="3"/>
    <m/>
    <m/>
    <m/>
    <m/>
    <s v="  Dar cumplimiento al Procedimiento PR-IIT-0455 Gestión de Accesos, al Instructivo IN-IIT.0242 Requerimiento de Directorio en la Red. "/>
    <s v="Capacitación  sobre la correcta aplicación del el Procedimiento PR-IIT-0455 Gestión de Accesos y el Instructivo IN-IIT.0242 Requerimiento de Directorio en la Red. "/>
    <s v="Lista de capacitación"/>
    <n v="1"/>
    <d v="2022-09-01T00:00:00"/>
    <d v="2022-10-30T00:00:00"/>
    <n v="8.4285714285714288"/>
    <n v="1"/>
    <n v="1"/>
    <x v="0"/>
    <s v="DGA_x000a_NC – Subproceso Operación Aduanera_x000a_Directores Seccionales de las Direcciones Seccionales de Aduanas y de impuestos y Aduanas a nivel nacional"/>
  </r>
  <r>
    <x v="4"/>
    <x v="3"/>
    <m/>
    <m/>
    <s v="ID del Hallazgo 8. Falta de configuración o diseño e implementación de Logs de auditoría  o de trazabilidad, para el registro de eventos de creación, actualización, modificación o borrado de información en el SIE de Tránsito aduanero, contradiciendo lo establecido en la política de Gobierno Digital Decreto 1008 de junio 14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relacionado con Indicadores de cumplimiento de Arquitectura, dominio  de Sistemas de Información, frente a la planeación y gestión de los sistemas de información, Lineamiento  de Auditoría y trazabilidad de los sistemas de información – LI.SIS.23 , en donde la Dirección de Tecnologías y Sistemas de la Información o quien haga sus veces debe desarrollar mecanismos que aseguren el registro histórico de las acciones realizadas por los usuarios sobre los Sistemas de Información, manteniendo la trazabilidad y apoyando los procesos de auditoría. "/>
    <m/>
    <s v="Inicio de la implementación de la solución tecnológica del Proyecto."/>
    <s v="Plan de trabajo de implementación de la solución tecnológica."/>
    <s v="Plan de Trabajo"/>
    <n v="1"/>
    <d v="2022-08-01T00:00:00"/>
    <d v="2023-06-30T00:00:00"/>
    <n v="47.571428571428569"/>
    <n v="0.75"/>
    <n v="0.75"/>
    <x v="1"/>
    <s v="DGA_x000a_NC-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
  </r>
  <r>
    <x v="4"/>
    <x v="3"/>
    <m/>
    <m/>
    <m/>
    <m/>
    <m/>
    <s v="Seguimiento trimestral al plan de trabajo"/>
    <s v="Informe de seguimiento y/o actas de reunión"/>
    <n v="4"/>
    <d v="2023-01-01T00:00:00"/>
    <d v="2023-12-31T00:00:00"/>
    <n v="52"/>
    <n v="0"/>
    <n v="0"/>
    <x v="1"/>
    <s v="DGA_x000a_NC-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
  </r>
  <r>
    <x v="4"/>
    <x v="3"/>
    <m/>
    <m/>
    <m/>
    <m/>
    <s v="Implantación de la solución tecnológica"/>
    <s v="Puesta en producción de la solución"/>
    <s v="Solución en producción"/>
    <n v="1"/>
    <d v="2024-01-01T00:00:00"/>
    <d v="2024-12-31T00:00:00"/>
    <n v="52.142857142857146"/>
    <n v="0"/>
    <n v="0"/>
    <x v="1"/>
    <s v="DGA_x000a_NC- Subproceso Innovación y Tecnología_x000a_Subdirección de Innovación y Proyectos_x000a_Subdirección Soluciones y Desarrollo_x000a_Subdirección de Infraestructura Tecnológica y de Operaciones_x000a_Subdirección de Procesamiento de datos_x000a__x000a_NC – Subproceso Operación Aduanera_x000a_Dirección de Gestión de Aduanas_x000a_Subdirección de Operación Aduanera"/>
  </r>
  <r>
    <x v="6"/>
    <x v="3"/>
    <s v="INSP.1707022407_x000a_H 1,2,3,4,5,6,7"/>
    <s v="RF1"/>
    <s v="ID del hallazgo I. Aplicación errada de las decisiones de control administrativo en los sistemas de información que procesan y ejecutan el control de perfilamiento aduanero        "/>
    <s v="ID del Riesgo de Corrupción :  RFC 1.  Alteración a los sistemas de información, para obtener beneficio propio o de terceros, evidenciado en la modificación de la información de las declaraciones de importación para suplantar la identidad de usuarios aduaneros y afectar el control de la DIAN a través del perfilamiento de riesgo aduanero (selectividad importaciones)."/>
    <s v="HI. Solicitar Ajustes al software de selectividad Aduanera relacionado con el tema del nivel de riesgo."/>
    <s v="Ajustar las validaciones de los porcentajes relacionados con levante automático"/>
    <s v="Oficio N°100219354-00171 de 24/10/2016.Informando la situación presentada."/>
    <n v="1"/>
    <d v="2018-01-30T00:00:00"/>
    <d v="2018-03-10T00:00:00"/>
    <n v="5.5714285714285712"/>
    <n v="1"/>
    <n v="1"/>
    <x v="0"/>
    <s v="DGEA_x000a_NC - Subproceso Gestión de Riesgo y Programas_x000a_Dirección de Gestión Estratégica y de Analítica_x000a_Subdirección de Análisis de Riesgo y Programas_x000a_Coordinación de Riesgos de Cumplimiento TAC_x000a__x000a_ACTUALIZACIÓN_x000a_30112021"/>
  </r>
  <r>
    <x v="6"/>
    <x v="3"/>
    <m/>
    <m/>
    <m/>
    <m/>
    <s v="HI. Realizar los ajustes a selectividad Aduanera, de acuerdo a los requerimientos del área de Riesgos."/>
    <s v="Implementar los ajustes relacionados con controles en  selectividad aduanera"/>
    <s v="Formato de Aceptación de pruebas de funcionalidad y salida a aproducción"/>
    <n v="1"/>
    <d v="2017-04-01T00:00:00"/>
    <d v="2017-07-15T00:00:00"/>
    <n v="15"/>
    <n v="1"/>
    <n v="1"/>
    <x v="0"/>
    <s v="DGEA_x000a_NC - Subproceso de Innovación y Tecnologia _x000a_Dirección de Gestión Innovación y Tecnologia_x000a_Subdirección de Soluciones y Desarrollo _x000a__x000a_NC - Subproceso Gestión de Riesgo y Programas_x000a_Dirección de Gestión Estratégica y de Analítica_x000a_Subdirección de Análisis de Riesgo y Programas_x000a_Coordinación de Riesgos de Cumplimiento TAC_x000a__x000a_ACTUALIZACIÓN_x000a_30112021"/>
  </r>
  <r>
    <x v="6"/>
    <x v="3"/>
    <m/>
    <m/>
    <s v="ID del hallazgo II. Desconocimiento frente al versionamiento de los archivos base – código fuente, del web Service que traduce la información del SIE Siglo XXI a MUISCA Modulo Selectividad        "/>
    <m/>
    <s v="HI. Desplegar en producción el software ajustado del sistema de información selectividad aduanera."/>
    <s v="Implementar los ajustes relacionados con el tema del nivel de riesgo,"/>
    <s v="Acta de Comité de Gestión de Cambios de Tecnología"/>
    <n v="1"/>
    <d v="2017-09-01T00:00:00"/>
    <d v="2017-10-31T00:00:00"/>
    <n v="8.5714285714285712"/>
    <n v="1"/>
    <n v="1"/>
    <x v="0"/>
    <s v="DGEA_x000a_NC - Subproceso de Innovación y Tecnologia _x000a_Dirección de Gestión Innovación y Tecnologia_x000a_Subdirección de Soluciones y Desarrollo_x000a__x000a_ACTUALIZACIÓN_x000a_30112021"/>
  </r>
  <r>
    <x v="6"/>
    <x v="3"/>
    <m/>
    <m/>
    <m/>
    <m/>
    <s v="HI. Realizar los ajustes necesarios para implementar el módulo de selectividad en el nuevo sistema de información LUCIA."/>
    <s v="Adecuar el nuevo sistema de información LUCIA a las necesidades de la DIAN en el tema de selectividad aduanera"/>
    <s v="Formato de Aceptación de pruebas de funcionalidad y salida a aproducción"/>
    <n v="1"/>
    <d v="2016-11-01T00:00:00"/>
    <d v="2016-11-30T00:00:00"/>
    <n v="4.1428571428571432"/>
    <n v="1"/>
    <n v="1"/>
    <x v="0"/>
    <s v="DGEA_x000a_NC - Subproceso de Innovación y Tecnologia _x000a_Dirección de Gestión Innovación y Tecnologia_x000a_Subdirección de Soluciones y Desarrollo _x000a__x000a_NC - Subproceso Gestión de Riesgo y Programas_x000a_Dirección de Gestión Estratégica y de Analítica_x000a_Subdirección de Análisis de Riesgo y Programas_x000a_Coordinación de Riesgos de Cumplimiento TAC_x000a__x000a_ACTUALIZACIÓN_x000a_30112021"/>
  </r>
  <r>
    <x v="6"/>
    <x v="3"/>
    <m/>
    <m/>
    <s v="ID del hallazgo III. Fallas de integridad en la información y vulnerabilidad en las seguridades implementadas en el aplicativo Syga Importaciones y en el Web Service que no son detectadas por el sistema, así como falta de validaciones en el sistema Muisca para el rechazo de información inconsistente.        "/>
    <m/>
    <s v="HI. Desplegar en producción el nuevo sistema de selectividad LUCIA"/>
    <s v="Implementar los ajustes en el sistema LUCIA."/>
    <s v="Formato de Aceptación de pruebas de funcionalidad y salida a aproducción"/>
    <n v="1"/>
    <d v="2016-11-01T00:00:00"/>
    <d v="2016-11-30T00:00:00"/>
    <n v="4.1428571428571432"/>
    <n v="1"/>
    <n v="1"/>
    <x v="0"/>
    <s v="DGEA_x000a_NC - Subproceso de Innovación y Tecnologia _x000a_Dirección de Gestión Innovación y Tecnologia_x000a_Subdirección de Soluciones y Desarrollo_x000a__x000a_ACTUALIZACIÓN_x000a_30112021"/>
  </r>
  <r>
    <x v="6"/>
    <x v="3"/>
    <m/>
    <m/>
    <m/>
    <m/>
    <s v="HI. Definir los controles que debe tener el sistema LUCÏA para Selectividad _x000a__x000a_Nota: Con ésta acción se cierra la acción 7 descrita en la Inspección 7._x000a_"/>
    <s v="Migrar los 14 NIT relacionados con el hallazgo al sistema de selectividad aduanera LUCIA para que sus operraciones sean seleccionadas para inspección física._x000a__x000a_Nota: Con ésta acción se cierra la acción 7 descrita en la Inspección 7._x000a_"/>
    <s v="Migración de los NIT (14) denunciados con declaraciones automáticas al sistema Lucia "/>
    <n v="1"/>
    <d v="2017-10-19T00:00:00"/>
    <d v="2017-10-19T00:00:00"/>
    <n v="0"/>
    <n v="1"/>
    <n v="1"/>
    <x v="0"/>
    <s v="DGEA_x000a_NC - Subproceso Gestión de Riesgo y Programas _x000a_Dirección de Gestión Estratégica y de Analítica _x000a_Subdirección de Análisis de Riesgo y Programas _x000a_Coordinación de Riesgos de Cumplimiento TAC_x000a__x000a_ACTUALIZACIÓN_x000a_30112021"/>
  </r>
  <r>
    <x v="6"/>
    <x v="3"/>
    <m/>
    <m/>
    <m/>
    <m/>
    <s v="HII. Levantar el inventarIo del web service que permita conocer e identificar el versionamiento actual."/>
    <s v="Mantener debidamente referenciada la información del web service."/>
    <s v="Documento del Inventario del web service actualizado."/>
    <s v="Depende del número de actualizaciones realizadas al web service"/>
    <d v="2018-01-01T00:00:00"/>
    <d v="2018-12-31T00:00:00"/>
    <n v="52"/>
    <n v="1"/>
    <n v="1"/>
    <x v="0"/>
    <s v="DGEA_x000a_NC - Subproceso de Innovación y Tecnologia _x000a_Dirección de Gestión Innovación y Tecnologia_x000a_Subdirección de Soluciones y Desarrollo_x000a__x000a_ACTUALIZACIÓN_x000a_30112021"/>
  </r>
  <r>
    <x v="6"/>
    <x v="3"/>
    <m/>
    <m/>
    <s v="ID del hallazgo IV. Errores en los controles de validación del SIE Muisca Selectividad        _x000a_"/>
    <m/>
    <s v="HII. Generar documentación técnica del sistema de información SXXI importaciones"/>
    <s v="Mantener debidamente documentado el sistema de información con un enfoque técnico."/>
    <s v="Manual técnico del sistema de información Siglo XXI."/>
    <n v="1"/>
    <d v="2018-01-01T00:00:00"/>
    <d v="2020-10-31T00:00:00"/>
    <n v="147.71428571428572"/>
    <n v="1"/>
    <n v="1"/>
    <x v="0"/>
    <s v="DGEA_x000a_NC - Subproceso de Innovación y Tecnologia _x000a_Dirección de Gestión Innovación y Tecnologia _x000a_Subdirección de Soluciones y Desarrollo_x000a__x000a_ACTUALIZACIÓN_x000a_30112021"/>
  </r>
  <r>
    <x v="6"/>
    <x v="3"/>
    <m/>
    <m/>
    <m/>
    <m/>
    <s v="HIII R12 y R13 - Depuración del ambiente de pruebas que soporta el Sistema de Información Siglo XXI con énfasis en las vulnerabilidades tales como SQL, Injection."/>
    <s v="Optimizar el ambiente de pruebas"/>
    <s v="Informe de Actividades"/>
    <n v="1"/>
    <d v="2018-01-02T00:00:00"/>
    <d v="2018-10-31T00:00:00"/>
    <n v="43.142857142857146"/>
    <n v="1"/>
    <n v="1"/>
    <x v="0"/>
    <s v="DGEA_x000a_NC - Subproceso de Innovación y Tecnologia _x000a_Dirección de Gestión Innovación y Tecnologia_x000a_Subdirección de Soluciones y Desarrollo_x000a__x000a_ACTUALIZACIÓN_x000a_30112021"/>
  </r>
  <r>
    <x v="6"/>
    <x v="3"/>
    <m/>
    <m/>
    <m/>
    <m/>
    <s v="HIII R12 y R13 - Depuración del ambiente de producción que soporta el Sistema de Información Siglo XXI con énfasis en las vulnerabilidades tales como SQL, Injection."/>
    <s v="Optimizar el ambiente de producción"/>
    <s v="Informe de Actividades"/>
    <n v="1"/>
    <d v="2018-01-02T00:00:00"/>
    <d v="2018-10-31T00:00:00"/>
    <n v="43.142857142857146"/>
    <n v="1"/>
    <n v="1"/>
    <x v="0"/>
    <s v="DGEA_x000a_NC - Subproceso de Innovación y Tecnologia _x000a_Dirección de Gestión Innovación y Tecnologia _x000a_Subdirección de Infraestructura Tecnológica y de Operaciones_x000a__x000a_ACTUALIZACIÓN_x000a_30112021"/>
  </r>
  <r>
    <x v="6"/>
    <x v="3"/>
    <m/>
    <m/>
    <s v="ID del hallazgo V. La herramienta IMPERVA se encuentra subutilizada y no es tenida en cuenta para apoyar los controles de monitoreo y seguimiento sobre las transacciones de bases de datos del SIE Muisca Selectividad.        "/>
    <m/>
    <s v="HII - R28. Realizar Migración del sistema de información  Siglo XXI a herramientas tecnológicas más recientes."/>
    <s v="Minimizar vulnerabilidades de seguridad en el sistema de información Siglo XXI."/>
    <s v="Sistema de información siglo XXI migrado."/>
    <n v="1"/>
    <d v="2018-08-01T00:00:00"/>
    <d v="2022-03-31T00:00:00"/>
    <n v="191.14285714285714"/>
    <n v="1"/>
    <n v="1"/>
    <x v="0"/>
    <s v="DGEA_x000a_NC - Subproceso de Innovación y Tecnologia _x000a_Dirección de Gestión Innovación y Tecnologia _x000a_Subdirección de Soluciones y Desarrollo_x000a__x000a_ACTUALIZACIÓN_x000a_30112021"/>
  </r>
  <r>
    <x v="6"/>
    <x v="3"/>
    <m/>
    <m/>
    <m/>
    <m/>
    <s v="Realizar las pruebas funcionales de la migración realizada"/>
    <s v="Elaboración del plan de pruebas"/>
    <s v="Plan de pruebas aprobado por el usuario"/>
    <n v="1"/>
    <d v="2019-07-01T00:00:00"/>
    <d v="2019-07-30T00:00:00"/>
    <n v="4.1428571428571432"/>
    <n v="1"/>
    <n v="1"/>
    <x v="0"/>
    <s v="DGEA_x000a_NC - Subproceso Operación Aduanera_x000a_Dirección de Gestión de Aduanas _x000a_Subdirección de Servicios y facilitación al Comercio Exterior _x000a__x000a_NC - Subproceso Gestión de Riesgo y Programas _x000a_Dirección de Gestión Estratégica y de Analítica _x000a_Subdirección de Análisis de Riesgo y Programas _x000a_Coordinación de Riesgos de Cumplimiento TAC _x000a__x000a_NC - Subproceso de Innovación y Tecnologia _x000a_Dirección de Gestión Innovación y Tecnologia _x000a_Subdirección de Soluciones y Desarrollo_x000a__x000a_ACTUALIZACIÓN_x000a_30112021_x000a__x000a_"/>
  </r>
  <r>
    <x v="6"/>
    <x v="3"/>
    <m/>
    <m/>
    <m/>
    <m/>
    <m/>
    <s v="Realizar las pruebas de la Migración"/>
    <s v="Formato de aceptación de pruebas y salida a producción"/>
    <n v="1"/>
    <d v="2019-08-01T00:00:00"/>
    <d v="2022-04-29T00:00:00"/>
    <n v="143.14285714285714"/>
    <n v="1"/>
    <n v="1"/>
    <x v="0"/>
    <s v="DGEA_x000a_NC - Subproceso Operación Aduanera_x000a_Dirección de Gestión de Aduanas _x000a_Subdirección de Servicios y facilitación al Comercio Exterior _x000a__x000a_NC - Subproceso Gestión de Riesgo y Programas _x000a_Dirección de Gestión Estratégica y de Analítica _x000a_Subdirección de Análisis de Riesgo y Programas _x000a_Coordinación de Riesgos de Cumplimiento TAC _x000a__x000a_NC - Subproceso de Innovación y Tecnologia _x000a_Dirección de Gestión Innovación y Tecnologia _x000a_Subdirección de Soluciones y Desarrollo_x000a__x000a_ACTUALIZACIÓN_x000a_30112021_x000a__x000a_"/>
  </r>
  <r>
    <x v="6"/>
    <x v="3"/>
    <m/>
    <m/>
    <s v="ID del hallazgo VI. Posibilidad de cambios de información que no son detectados por los aplicativos Syga Importaciones, ni por Muisca Selectividad que abren la posibilidad a inyección de datos, por el desconocimiento técnico por parte de la Subdirección de Gestión de Tecnología de Información y Telecomunicaciones, en la funcionalidad, almacenamiento y mantenimiento de los archivos y el software desarrollado para la transmisión de declaraciones de importación mediante la opción de EDIFAC del aplicativo Syga Importaciones.        "/>
    <m/>
    <s v="Desplegar  en producción la migración del sistema."/>
    <s v="Sistema funcionando"/>
    <s v="Formato de aceptación de pruebas y salida a producción"/>
    <n v="1"/>
    <d v="2020-04-01T00:00:00"/>
    <d v="2023-03-31T00:00:00"/>
    <n v="156.28571428571428"/>
    <n v="0.115"/>
    <n v="0.115"/>
    <x v="1"/>
    <s v="DGEA_x000a_NC - Subproceso de Innovación y Tecnologia _x000a_Dirección de Gestión Innovación y Tecnologia _x000a_Subdirección de Soluciones y Desarrollo _x000a_Subdirección de Infraestructura Tecnologica y Operaciones_x000a__x000a_ACTUALIZACIÓN_x000a_30112021"/>
  </r>
  <r>
    <x v="6"/>
    <x v="3"/>
    <m/>
    <m/>
    <m/>
    <m/>
    <s v="HV - Contextualizar a los usuarios sobre los resultados y políticas generadas por la herramienta IMPERVA."/>
    <s v="Optimizar la usabilidad de la herramienta IMPERVA"/>
    <s v="Formato_1674_Control registro asistencia reuniones diligenciado "/>
    <n v="1"/>
    <d v="2018-02-01T00:00:00"/>
    <d v="2018-02-28T00:00:00"/>
    <n v="3.8571428571428572"/>
    <n v="1"/>
    <n v="1"/>
    <x v="0"/>
    <s v="DGEA_x000a_NC - Subproceso de Innovación y Tecnologia _x000a_Dirección de Gestión Innovación y Tecnologia _x000a_Subdirección de Soluciones y Desarrollo _x000a_Subdirección de Infraestructura Tecnologica y Operaciones_x000a__x000a_ACTUALIZACIÓN_x000a_30112021"/>
  </r>
  <r>
    <x v="6"/>
    <x v="3"/>
    <m/>
    <m/>
    <m/>
    <m/>
    <s v="HVI - Realizar un estudio de diagnóstico para determinar las posibles modificaciones en los datos de los archivos EDIFAC, y en las transacciones de datos que soportan Siglo XXI, Web Service y LUCIA. Así mismo, considerar la viabilidad de eliminar la digitación por parte del usuario externo respecto a la información como número y fecha de la declaración y número del autoadhesivo generado por el banco al momento de solicitar el levante y definir un cronograma de trabajo."/>
    <s v="Evitar modificaciones no autorizadas a los datos del archivo EDIFAC."/>
    <s v="Informe del diagnóstico_x000a__x000a_Cronograma de trabajo"/>
    <n v="2"/>
    <d v="2018-02-01T00:00:00"/>
    <d v="2019-07-31T00:00:00"/>
    <n v="77.857142857142861"/>
    <n v="1"/>
    <n v="1"/>
    <x v="0"/>
    <s v="DGEA_x000a_NC - Subproceso de Innovación y Tecnologia _x000a_Dirección de Gestión Innovación y Tecnologia _x000a_Subdirección de Soluciones y Desarrollo_x000a__x000a_ACTUALIZACIÓN_x000a_30112021"/>
  </r>
  <r>
    <x v="6"/>
    <x v="3"/>
    <m/>
    <m/>
    <s v="ID del hallazgo VII. Existe el perfil denominado “Nuevo Perfil Causales Generales”, con incidencia en la administración de validaciones Syga Importaciones, que están relacionadas directamente en el perfilamiento de riesgos. "/>
    <m/>
    <s v="R14. Realizar análisis de la información registrada en Siglo XXI versús la información registrada en el sistema de  de selectividad aduanera. _x000a__x000a_Nota: Esta acción se traslada de la accion 6 descrita en la inspección 7 "/>
    <s v="Determinar la consistencia de la información registrada en Siglo XXI con la información registrada en el sistema de selectividad aduanera._x000a__x000a_Nota: Esta acción se traslada de la accion 6 descrita en la inspección 7_x000a_"/>
    <s v="Informe Semestral"/>
    <n v="2"/>
    <d v="2018-01-01T00:00:00"/>
    <d v="2019-01-31T00:00:00"/>
    <n v="56.428571428571431"/>
    <n v="1"/>
    <n v="1"/>
    <x v="0"/>
    <s v="DGEA_x000a_NC - Subproceso Gestión de Riesgo y Programas _x000a_Dirección de Gestión Estratégica y de Analítica _x000a_Subdirección de Análisis de Riesgo y Programas _x000a_Coordinación de Riesgos de Cumplimiento TAC_x000a__x000a_ACTUALIZACIÓN_x000a_30112021"/>
  </r>
  <r>
    <x v="6"/>
    <x v="3"/>
    <m/>
    <m/>
    <m/>
    <m/>
    <s v="HVII. Solicitar la no usabilidad del perfil &quot;Nuevo perfil causales generales&quot;, en el sistema de información Siglo XXI a efectos de no permitir la modificación de las reglas procedimentales."/>
    <s v="No permitir modifiaciones de las reglas procedimentales programas dentro del sistema de información Sglo XXI"/>
    <s v="Requerimiento"/>
    <n v="1"/>
    <d v="2018-01-01T00:00:00"/>
    <d v="2018-02-28T00:00:00"/>
    <n v="8.2857142857142865"/>
    <n v="1"/>
    <n v="1"/>
    <x v="0"/>
    <s v="DGEA_x000a_NC - Subproceso Operación Aduanera _x000a_Subdirección de Operación Aduanera  _x000a__x000a_ACTUALIZACIÓN_x000a_30112021"/>
  </r>
  <r>
    <x v="6"/>
    <x v="3"/>
    <m/>
    <m/>
    <m/>
    <m/>
    <s v="R24,Revisar los procedimientos del subproceso de Construcción de los  Sistemas de Información para verificar que se contemple el tema de seguridad de la información."/>
    <s v="Involucrar temas de seguridad de la información en el desarrollo de sofware"/>
    <s v="Informe resultado de la revisión. "/>
    <n v="1"/>
    <d v="2018-01-01T00:00:00"/>
    <s v="31/11/2020"/>
    <e v="#VALUE!"/>
    <n v="1"/>
    <n v="1"/>
    <x v="0"/>
    <s v="DGEA_x000a_NC - Subproceso de Innovación y Tecnologia _x000a_Dirección de Gestión Innovación y Tecnologia _x000a_Subdirección de Soluciones y Desarrollo_x000a__x000a_ACTUALIZACIÓN_x000a_30112021"/>
  </r>
  <r>
    <x v="6"/>
    <x v="3"/>
    <s v="INSP. 1707022425_x000a_H 1, 2, 3, 4"/>
    <s v="RG1"/>
    <s v="ID del hallazgo I. Falta de trazabilidad y control en la ejecución de las actividades propias del procedimiento PR-ITT-0374 “Contingencia por la no disponibilidad de los sistemas de información” (versión 1 vigente desde el 23/02/2017).             "/>
    <s v="ID del Riesgo de Gestión  :  RG 1.Subjetividad en la toma de decisiones para declarar la contingencia por indisponibilidad de los servicios informáticos de la DIAN"/>
    <s v="Actualizar el Procedimiento de contingencia por la no disponibilidad de los sistemas de información PR-ITT-0374 (versión 1 vigente desde el 23/02/2017) y contar con un documento estratégico que permita identificar con claridad los procesos misionales y críticos de la entidad, con el fin de analizar el nivel de impacto con relación a la gestión del negocio de cara al diseño, implementación y ejecución del plan de continuidad del negocio, siguiendo las recomendaciones de la norma colombiana NTC 5722:2012 “Sistemas de Gestión de continuidad del negocio”, ISO 22301 “Gestión de la continuidad del Negocio”, ISO 27001:2013 “A.17 Aspectos de seguridad de la información de la continuidad del negocio”, MIPG en su dimensión de Gestión con Valores de resultados, en sus políticas de Gobierno y seguridad digital, así como los lineamientos impartidos por Mintic a través de la política de Gobierno Digital en su Decreto 1008 del 14 de junio de 2018 “Por el cual se establecen los lineamientos generales de la política de Gobierno Digital.”"/>
    <s v="Actualizar el procedimiento PR-IT-0374 Contingencia por la no disponibilidad de los sistemas de información"/>
    <s v="Procedimiento actualizado "/>
    <n v="1"/>
    <d v="2021-09-01T00:00:00"/>
    <d v="2021-11-30T00:00:00"/>
    <n v="12.857142857142858"/>
    <n v="1"/>
    <n v="1"/>
    <x v="0"/>
    <s v="DGEA_x000a_NC - Subproceso de Innovación y Tecnologia _x000a_Dirección de Gestión Innovación y Tecnologia _x000a_Subdirección de Soluciones y Desarrollo _x000a_Subdirección de Infraestructura Tecnologica y Operaciones_x000a__x000a_ACTUALIZACIÓN_x000a_30112021"/>
  </r>
  <r>
    <x v="6"/>
    <x v="3"/>
    <m/>
    <m/>
    <m/>
    <m/>
    <m/>
    <s v="Publicar el procedimiento actualizado "/>
    <s v="Procedimiento Publicado"/>
    <n v="1"/>
    <d v="2021-12-01T00:00:00"/>
    <d v="2021-12-31T00:00:00"/>
    <n v="4.2857142857142856"/>
    <n v="1"/>
    <n v="1"/>
    <x v="0"/>
    <s v="DGEA_x000a_NC - Subproceso Administración Sistema de Gestión _x000a_Subdirección de Procesos_x000a__x000a_ACTUALIZACIÓN_x000a_30112021"/>
  </r>
  <r>
    <x v="6"/>
    <x v="3"/>
    <m/>
    <m/>
    <m/>
    <m/>
    <s v="Aplicar el Decreto Único Sector TIC de MINTIC, según lo dispuesto en el “Manual para la implementación de la política de Gobierno Digital” (versión 7 de abril de 2019), en lo relacionado con el Plan de Continuidad del Negocio, teniendo en cuenta los avances que en esta materia se tenían que implementar desde la Estrategia de Gobierno en Línea."/>
    <s v="Definir programación de actividades para la elaboración del Plan de continuidad del negocio "/>
    <s v="Plan de trabajo para la elaboración del Plan de Continuidad del Negocio"/>
    <n v="1"/>
    <d v="2021-12-01T00:00:00"/>
    <d v="2022-05-31T00:00:00"/>
    <n v="25.857142857142858"/>
    <n v="1"/>
    <n v="1"/>
    <x v="0"/>
    <s v="DGEA_x000a_NC - Subproceso Administración Sistema de Gestión _x000a_Subdirección de Procesos_x000a__x000a_ACTUALIZACIÓN_x000a_30112021"/>
  </r>
  <r>
    <x v="6"/>
    <x v="3"/>
    <m/>
    <m/>
    <s v="ID del hallazgo II. La DIAN no ejecuta correctamente el procedimiento PR-SI-0374 Contingencia por la no disponibilidad de los sistemas de información (versión 1 vigente desde el 23/02/2017), específicamente las actividades 3 y 17, así como el numeral de salidas del apartado 7.4, por no contar con un Análisis de Impacto del Negocio – BIA; el análisis BIA permite tener una herramienta objetiva y formal para valorar si una falla reportada afecta algún proceso, procedimiento o actividad crítica, provocando así un nivel de impacto calculado previamente y facilitando la pertinencia en la toma de decisiones para una eventual recuperación de los servicios prestados por le entidad.            "/>
    <m/>
    <m/>
    <s v="Ejecutar las actividades programadas para la elaboración del Plan de continuidad del negocio "/>
    <s v="Definición del Plan de Continuidad del Negocio"/>
    <n v="1"/>
    <d v="2022-06-01T00:00:00"/>
    <d v="2023-12-29T00:00:00"/>
    <n v="82.285714285714292"/>
    <n v="0.59"/>
    <n v="0.59"/>
    <x v="1"/>
    <s v="DGEA_x000a_NC - Subproceso Administración Sistema de Gestión _x000a_Subdirección de Procesos_x000a__x000a_ACTUALIZACIÓN_x000a_30112021"/>
  </r>
  <r>
    <x v="6"/>
    <x v="3"/>
    <m/>
    <m/>
    <m/>
    <m/>
    <s v="Formular un Análisis de Impacto del Negocio BIA que pueda ser utilizado como una de las fases iniciales para el desarrollo posterior de un Plan de Recuperación y en consecuencia un Plan de Continuidad del Negocio para la DIAN."/>
    <s v="Seguimiento trimestral a la programación de actividades definidas"/>
    <s v="Informes de seguimiento"/>
    <n v="6"/>
    <d v="2022-09-01T00:00:00"/>
    <d v="2023-12-29T00:00:00"/>
    <n v="69.142857142857139"/>
    <n v="0.17"/>
    <n v="0.17"/>
    <x v="1"/>
    <s v="DGEA_x000a_NC - Subproceso Administración Sistema de Gestión _x000a_Subdirección de Procesos_x000a__x000a_ACTUALIZACIÓN_x000a_30112021"/>
  </r>
  <r>
    <x v="6"/>
    <x v="3"/>
    <m/>
    <m/>
    <m/>
    <m/>
    <s v="Unificar la herramienta de gestión en la que se debe registrar la ejecución de las actividades del Procedimiento de contingencia por la no disponibilidad de los sistemas de información PR-ITT-0374, con el fin de contar con la trazabilidad e identificación de los casos que se derivan en la declaración de la contingencia por la no disponibilidad de los sistemas de información."/>
    <s v="Actualizar el procedimiento PR-IT-0374 Contingencia por la no disponibilidad de los sistemas de información"/>
    <s v="Procedimiento actualizado "/>
    <n v="1"/>
    <d v="2021-09-01T00:00:00"/>
    <d v="2021-11-30T00:00:00"/>
    <n v="12.857142857142858"/>
    <n v="1"/>
    <n v="1"/>
    <x v="0"/>
    <s v="DGEA_x000a_NC - Subproceso Innovación y Tecnología _x000a_Subdirección de Innovación y Proyectos_x000a_Subdirección de infraestructura Tecnológica y de Operaciones _x000a__x000a_ACTUALIZACIÓN_x000a_30112021"/>
  </r>
  <r>
    <x v="6"/>
    <x v="3"/>
    <m/>
    <m/>
    <s v="ID del hallazgo III. Inoperancia o no activación del Comité de Gestión de Cambios de Tecnología en la Subdirección de Gestión de Tecnología de Información y Telecomunicaciones, en las contingencias por no disponibilidad de los servicios informáticos de la DIAN de noviembre de 2018 y julio de 2019, a pesar de que se evidencia en la solución dada para levantar la contingencia declarada por la no disponibilidad de los sistemas de información un ajuste, mantenimiento y actualización de la plataforma tecnológica.            "/>
    <m/>
    <m/>
    <s v="Publicar el procedimiento actualizado "/>
    <s v="Procedimiento Publicado"/>
    <n v="1"/>
    <d v="2021-12-01T00:00:00"/>
    <d v="2021-12-31T00:00:00"/>
    <n v="4.2857142857142856"/>
    <n v="1"/>
    <n v="1"/>
    <x v="0"/>
    <s v="DGEA_x000a_NC - Subproceso Administración Sistema de Gestión _x000a_Subdirección de Procesos_x000a__x000a_ACTUALIZACIÓN_x000a_30112021"/>
  </r>
  <r>
    <x v="6"/>
    <x v="3"/>
    <m/>
    <m/>
    <m/>
    <m/>
    <s v="Desarrollar de manera estricta cada una de las actividades previstas en el Procedimiento de contingencia por la no disponibilidad de los sistemas de información PR-ITT-0374, observando los términos establecidos en él, la normatividad aplicable y dejando documentada su ejecución en la herramienta de gestión formal, claramente definida y unificada."/>
    <s v="Actualizar el procedimiento PR-IT-0374 Contingencia por la no disponibilidad de los sistemas de información"/>
    <s v="Procedimiento actualizado "/>
    <n v="1"/>
    <d v="2021-09-01T00:00:00"/>
    <d v="2021-11-30T00:00:00"/>
    <n v="12.857142857142858"/>
    <n v="1"/>
    <n v="1"/>
    <x v="0"/>
    <s v="DGEA_x000a_NC - Subproceso Innovación y Tecnología _x000a_Subdirección de Innovación y Proyectos_x000a_Subdirección de infraestructura Tecnológica y de Operaciones _x000a__x000a_ACTUALIZACIÓN_x000a_30112021"/>
  </r>
  <r>
    <x v="6"/>
    <x v="3"/>
    <m/>
    <m/>
    <m/>
    <m/>
    <m/>
    <s v="Publicar el procedimiento actualizado "/>
    <s v="Procedimiento Publicado"/>
    <n v="1"/>
    <d v="2021-12-01T00:00:00"/>
    <d v="2021-12-31T00:00:00"/>
    <n v="4.2857142857142856"/>
    <n v="1"/>
    <n v="1"/>
    <x v="0"/>
    <s v="DGEA_x000a_NC - Subproceso Administración Sistema de Gestión _x000a_Subdirección de Procesos_x000a__x000a_ACTUALIZACIÓN_x000a_30112021"/>
  </r>
  <r>
    <x v="6"/>
    <x v="3"/>
    <m/>
    <m/>
    <s v="ID del hallazgo IV. La Oficina de Seguridad de la Información, no cumplió con la función otorgada en el Decreto 2183 de 2017 (23 de diciembre) artículo 7-1 y en numeral 8 según la cual debería “Coordinar con las dependencias competentes de la entidad la implementación de las estrategias del plan de continuidad del negocio, según protocolos y disposiciones sobre la materia”, evidenciado en la no existencia de un Plan de Continuidad del Negocio y/o un Plan de Continuidad Operativa durante los períodos evaluados en esta inspección 2018, 2019 y 2020.   "/>
    <m/>
    <s v="Garantizar el cumplimiento de las funciones del Comité de Gestión de Cambios de Tecnología en la Subdirección de Gestión de Tecnología de Información y Telecomunicaciones evidenciadas en los ajustes, actualizaciones o modificaciones en la plataforma tecnológica, de las soluciones dadas para la normalización en el funcionamiento de los sistemas electrónicos cuando se ha declarado una contingencia por la no disponibilidad de estos."/>
    <s v="Actualizar la Resolución 231 de 2014 "/>
    <s v="Resolución actualizada "/>
    <n v="1"/>
    <d v="2021-09-01T00:00:00"/>
    <d v="2022-03-31T00:00:00"/>
    <n v="30.142857142857142"/>
    <n v="1"/>
    <n v="1"/>
    <x v="0"/>
    <s v="DGEA_x000a_NC - Subproceso Innovación y Tecnología_x000a_Dirección de Gestión de Innovación y Tecnología_x000a__x000a_ACTUALIZACIÓN_x000a_30112021"/>
  </r>
  <r>
    <x v="6"/>
    <x v="3"/>
    <m/>
    <m/>
    <m/>
    <m/>
    <s v="Revisar y actualizar el procedimiento PR-IC-0001 Control de documentos de los Sistemas de Gestión (versión 3 de vigencia 01/02/2017) que tiene como objetivo “Controlar  la  creación,  actualización  e  inactivación  de  los  documentos  de  los  Sistemas  de  Gestión, establecidos  en  la  Resolución  159  de  2012  y  de  conformidad  con  los  requisitos  legales,  de  la organización  y  de  las  Normas  Técnicas  aplicables  a  los Sistemas  de  Gestión  implementados  en  la Entidad”, teniendo en cuenta que la resolución anteriormente mencionada fue derogada por la Resolución No. 006004 de 2018 (2 de agosto de 2018)  en el “artículo 7. Vigencia y derogatorias. La presente resolución rige a partir de su publicación y deroga la Resolución 159 de 2012, Resolución 285 de 2013, Resolución 116 de 2014, Resolución 20 de 2016 y las demás que le sean contrarias”.  Así como, el instructivo IN-IC-0075 Estándares para la Elaboración de Documentos de los Sistemas de Gestión (versión 1 de vigencia 09/04/2015) vinculado al procedimiento PR-IC-0001 que tiene como objetivo “Definir los estándares para la elaboración de los documentos del Sistema de Gestión de Calidad y Control Interno, y Gestión Ambiental de la Unidad Administrativa Especial Dirección de Impuestos y Aduanas Nacionales&quot;."/>
    <s v="Actualizar el procedimiento  PR-IC-0001 Control de documentos del sistema de Gestión y los documentos anexos"/>
    <s v="Procedimiento actualizado "/>
    <n v="1"/>
    <d v="2021-09-01T00:00:00"/>
    <d v="2022-01-31T00:00:00"/>
    <n v="21.714285714285715"/>
    <n v="1"/>
    <n v="1"/>
    <x v="0"/>
    <s v="DGEA_x000a_NC - Subproceso Administración Sistema de Gestión _x000a_Subdirección de Procesos_x000a__x000a_ACTUALIZACIÓN_x000a_30112021"/>
  </r>
  <r>
    <x v="6"/>
    <x v="3"/>
    <m/>
    <m/>
    <m/>
    <m/>
    <m/>
    <s v="Publicar y socializar el procedimiento actualizado "/>
    <s v="Procedimiento Publicado"/>
    <n v="1"/>
    <d v="2022-02-01T00:00:00"/>
    <d v="2022-03-01T00:00:00"/>
    <n v="4"/>
    <n v="1"/>
    <n v="1"/>
    <x v="0"/>
    <s v="DGEA_x000a_NC - Subproceso Administración Sistema de Gestión _x000a_Subdirección de Procesos_x000a__x000a_ACTUALIZACIÓN_x000a_30112021"/>
  </r>
  <r>
    <x v="5"/>
    <x v="3"/>
    <s v="INSP. 1707022424_x000a_H 1, 2"/>
    <s v="RFC1"/>
    <s v="ID del hallazgo I. Ausencia del ejercicio de la acción fiscalizadora establecida en el artículo 684 del E.T.N. "/>
    <s v="RFC 1.  Pérdida de oportunidad y efectividad para ejercer la acción de cobro de los aportantes, contribuyentes u operadores por direccionamiento de las actuaciones administrativas para favorecer a un tercero. "/>
    <s v="1. Acción nro. 1. Mesas de Trabajo -Insumos. Realizar  dos (2) mesas de trabajo, una cada semestre, para acordar temas relativos a la información  de la Contribución Estampilla Pro Universidad Nacional y otras universidades, tales como: _x000a_i) Plazos y fechas de envío de información de los casos que de acuerdo al MEN presentan incumplimiento_x000a_ii) Términos de respuesta para las solicitudes que realice una entidad a la otra en relación con los casos objeto de investigación por parte de la DIAN_x000a_iii) Cruces periódicos de información entre las dos entidades"/>
    <s v="Convocar a dos (2) mesas de trabajo, realizar los análisis y suscribir por las dos entidades el documento resultado de las mesas "/>
    <s v="Documento suscrito"/>
    <n v="1"/>
    <d v="2020-08-31T00:00:00"/>
    <d v="2021-08-31T00:00:00"/>
    <n v="52.142857142857146"/>
    <n v="1"/>
    <n v="1"/>
    <x v="0"/>
    <s v="DGF_x000a_NC - Subproceso Fiscalización y Liquidación_x000a_Coordinación de Pensamiento Estratégico de Fiscalización Tributaria._x000a_Subdirección de Fiscalización Tributaria_x000a__x000a_ACTUALIZADO_x000a_30112021"/>
  </r>
  <r>
    <x v="5"/>
    <x v="3"/>
    <m/>
    <m/>
    <m/>
    <m/>
    <m/>
    <m/>
    <s v="Actas de reunión"/>
    <n v="2"/>
    <d v="2020-08-31T00:00:00"/>
    <d v="2021-08-31T00:00:00"/>
    <n v="52.142857142857146"/>
    <n v="1"/>
    <n v="1"/>
    <x v="0"/>
    <s v="DGF_x000a_NC - Subproceso Fiscalización y Liquidación_x000a_Coordinación de Pensamiento Estratégico de Fiscalización Tributaria._x000a_Subdirección de Fiscalización Tributaria_x000a__x000a_ACTUALIZADO_x000a_30112021"/>
  </r>
  <r>
    <x v="5"/>
    <x v="3"/>
    <m/>
    <m/>
    <m/>
    <m/>
    <s v="2. Acción nro. 2. Mesa de Trabajo- RIEL. Realizar  dos (2) mesas de trabajo, una cada semestre,mesa de trabajo con el con el para conocimiento de la herramienta tecnológica RIEL y su posible disponibilidad para la consulta de información por parte de la DIAN"/>
    <s v="Convocar dos (2) mesas de trabajo para conocer la herramienta RIEL del  Ministerio de Educación Nacional (MEN). Del análisis efectuado, determinar la viabilidad de la utilización de la herramienta por parte de la DIAN_x000a_"/>
    <s v="Documento Análisis de la herramienta RIEL"/>
    <n v="1"/>
    <d v="2020-08-31T00:00:00"/>
    <d v="2021-08-31T00:00:00"/>
    <n v="52.142857142857146"/>
    <n v="1"/>
    <n v="1"/>
    <x v="0"/>
    <s v="DGF_x000a_NC - Subproceso Fiscalización y Liquidación_x000a_Coordinación de Pensamiento Estratégico de Fiscalización Tributaria._x000a_Subdirección de Fiscalización Tributaria_x000a__x000a_ACTUALIZADO_x000a_30112021"/>
  </r>
  <r>
    <x v="5"/>
    <x v="3"/>
    <m/>
    <m/>
    <m/>
    <m/>
    <m/>
    <m/>
    <s v="Actas de reunión"/>
    <n v="2"/>
    <d v="2020-08-31T00:00:00"/>
    <d v="2021-08-31T00:00:00"/>
    <n v="52.142857142857146"/>
    <n v="1"/>
    <n v="1"/>
    <x v="0"/>
    <s v="DGF_x000a_NC - Subproceso Fiscalización y Liquidación_x000a_Coordinación de Pensamiento Estratégico de Fiscalización Tributaria._x000a_Subdirección de Fiscalización Tributaria_x000a__x000a_ACTUALIZADO_x000a_30112021"/>
  </r>
  <r>
    <x v="5"/>
    <x v="3"/>
    <m/>
    <m/>
    <m/>
    <m/>
    <s v="3. Acción nro. 3. Revisión insumos. Corroborar que los seleccionados de la Contribución Estampilla Pro Universidad Nacional y otras universidades enviado por el MEN en desarrollo de acciones de fiscalización, cumplan con los criterios para ser investigados. _x000a_"/>
    <s v="Revisar los insumos de los seleccionados de Contribución Estampilla enviados por el MEN y verificar que cumplan los criterios de cargas de trabajo del proceso de Fiscalización y Liquidación"/>
    <s v="Acta Nivel Directivo "/>
    <n v="1"/>
    <d v="2020-08-31T00:00:00"/>
    <d v="2021-08-31T00:00:00"/>
    <n v="52.142857142857146"/>
    <n v="1"/>
    <n v="1"/>
    <x v="0"/>
    <s v="DGF_x000a_NC - Subproceso Fiscalización y Liquidación _x000a_Dirección Operativa de Grandes Contribuyentes_x000a__x000a_DS - Subproceso Fiscalización y Liquidación_x000a_Dirección Seccional de Impuestos y de Aduanas de Cartagena_x000a_División de Fiscalización y Liquidación Tributaria Intensiva._x000a_División de Fiscalización y Liquidación Tributaria Extensiva_x000a__x000a_ACTUALIZADO_x000a_30112021.._x000a_"/>
  </r>
  <r>
    <x v="5"/>
    <x v="3"/>
    <m/>
    <m/>
    <m/>
    <m/>
    <s v="4. Acción nro. 1. Verificacón semestral y aleatoria de la oportuna y debida notificación de los actos administrativos. El tamaño de la muestra será el 10% de las actuaciones notificadas."/>
    <s v="Realizar un control semestral de la debida notificación de los actos administrativos proferidos en desarrollo de las investigaciones de Contribución Estampilla MEN "/>
    <s v="Documento con resultado del autocontrol y verificación aleatoria"/>
    <n v="1"/>
    <d v="2020-08-31T00:00:00"/>
    <d v="2021-01-31T00:00:00"/>
    <n v="21.857142857142858"/>
    <n v="1"/>
    <n v="1"/>
    <x v="0"/>
    <s v="DGF_x000a_NC - Subproceso Fiscalización y Liquidación _x000a_Dirección Operativa de Grandes Contribuyentes_x000a__x000a_DS - Subproceso Fiscalización y Liquidación_x000a_Dirección Seccional de Impuestos y de Aduanas de Cartagena_x000a_División de Fiscalización y Liquidación Tributaria Intensiva._x000a_División de Fiscalización y Liquidación Tributaria Extensiva_x000a__x000a_ACTUALIZADO_x000a_30112021.._x000a_"/>
  </r>
  <r>
    <x v="5"/>
    <x v="3"/>
    <m/>
    <m/>
    <s v="ID del hallazgo II. Inactividad procesal durante el proceso de cobro de la contribución.  "/>
    <m/>
    <s v="5. Acción nro. 1. Instructivo y Socialización. Elaborar instructivo general para la realizacion de la reunión del nivel directivo, que comprenda las reglas para el analisis y depuracion de la cargas de trabajo que  permita realizar la selección técnica de los casos a investigar ."/>
    <s v="Proferir y publicar en el listado maestro un instructivo general para la realizacion de la reunión del nivel directivo, que comprenda las reglas para el analisis y depuracion de la cargas de trabajo del proceso de Fiscalización y Liquidación, que  permita realizar la selección técnica de los casos a investigar ."/>
    <s v="Instructivo publicado en el listado maestro de documentos"/>
    <n v="1"/>
    <d v="2020-08-31T00:00:00"/>
    <d v="2021-12-31T00:00:00"/>
    <n v="69.571428571428569"/>
    <n v="1"/>
    <n v="1"/>
    <x v="0"/>
    <s v="DGF_x000a_NC - Subproceso Fiscalización y Liquidación_x000a_Coordinación de Sistemas de Información y Procedimiento de Fiscalización Tributaria._x000a_Subdirección de Fiscalización Tributaria_x000a__x000a_ACTUALIZADO_x000a_30112021"/>
  </r>
  <r>
    <x v="5"/>
    <x v="3"/>
    <m/>
    <m/>
    <m/>
    <m/>
    <m/>
    <s v="Socializar el instructivo  general para la realizacion de la reunión del nivel directivo, analisis y depuracion de cargas de trabajo, que  permita realizar la selección técnica de los casos a investigar."/>
    <s v="Correo electrónico para socializar el instructivo a las seccionales"/>
    <n v="1"/>
    <d v="2020-08-31T00:00:00"/>
    <d v="2021-12-31T00:00:00"/>
    <n v="69.571428571428569"/>
    <n v="1"/>
    <n v="1"/>
    <x v="0"/>
    <s v="DGF_x000a_NC - Subproceso Fiscalización y Liquidación_x000a_Coordinación de Sistemas de Información y Procedimiento de Fiscalización Tributaria._x000a_Subdirección de Fiscalización Tributaria_x000a__x000a_ACTUALIZADO_x000a_30112021"/>
  </r>
  <r>
    <x v="5"/>
    <x v="3"/>
    <m/>
    <m/>
    <m/>
    <m/>
    <s v="6. Acción nro. 1. Seguimiento. Verificar mediante las Visitas de Supervisión y Control presenciales o virtuales el cumplimiento de los tiempos para proferir en oportunidad los actos administrativos._x000a__x000a_ _x000a__x000a_"/>
    <s v="Realizar el muestreo aleatorio para la verificación a través de la visita de supervisión."/>
    <s v="Documento con el resultado de la muestra aleatoria"/>
    <n v="1"/>
    <d v="2020-08-31T00:00:00"/>
    <d v="2021-08-31T00:00:00"/>
    <n v="52.142857142857146"/>
    <n v="1"/>
    <n v="1"/>
    <x v="0"/>
    <s v="DGF_x000a_NC - Subproceso de Fiscalización y Liquidación_x000a_Coordinación de Pensamiento Estratégico de Fiscalización Tributaria._x000a_Subdirección de Fiscalización Tributaria._x000a__x000a_ACTUALIZADO_x000a_30112021"/>
  </r>
  <r>
    <x v="5"/>
    <x v="3"/>
    <m/>
    <m/>
    <m/>
    <m/>
    <m/>
    <s v="Rendir informe consolidado con corte a 31 de agosto de 2021, de las visitas de supervisión con los soportes de la verificación al cumplimiento de los tiempos para proferir en oportunidad las actuaciones administrativas que se deriven del control a la Contribución Estampilla Pro Universidad Nacional  "/>
    <s v="Informe consolidado con corte a 30 de junio de 2021, del resultado de la visita con las evidencias"/>
    <n v="1"/>
    <d v="2020-08-31T00:00:00"/>
    <d v="2021-08-31T00:00:00"/>
    <n v="52.142857142857146"/>
    <n v="1"/>
    <n v="1"/>
    <x v="0"/>
    <s v="DGF_x000a_NC - Subproceso Fiscalización y Liquidación_x000a_Coordinación de Pensamiento Estratégico de Fiscalización Tributaria._x000a_Coordinación de Supervisión, Control y Seguimiento de Fiscalización Tributaria._x000a_Subdirección de Fiscalización Tributaria_x000a__x000a_ACTUALIZADO_x000a_30112021"/>
  </r>
  <r>
    <x v="5"/>
    <x v="3"/>
    <m/>
    <m/>
    <m/>
    <m/>
    <s v="7. Acción nro. 2. Registro de vencimientos. Registrar los vencimientos de los expedientes en la Matriz Consolidada de la  Contribución Estampilla Pro Universidad Nacional y otras universidades según  los lineamientos dispuestos por la Subdirección de Gestión de Fiscalización Tributaria en el Memorando 106 de 25 de junio de 2020. Cada vez que se reciban insumos del MEN se ingresará la fecha de vencimiento."/>
    <s v="Registrar en la Matriz Contribución Estampilla MEN, la fecha de vencimiento de los expedientes, de conformidad con los lineamientos dispuestos por la Subdirección de Gestión de Fiscalización Tributaria dispuesta con el Memorando 106 de 25 de junio de 2020. Cada vez que se reciban insumos del MEN se ingresará la fecha de vencimiento."/>
    <s v="Matriz Contribución Estampilla MEN actualizada "/>
    <n v="1"/>
    <d v="2020-08-31T00:00:00"/>
    <d v="2021-08-31T00:00:00"/>
    <n v="52.142857142857146"/>
    <n v="1"/>
    <n v="1"/>
    <x v="0"/>
    <s v="DGF_x000a_DS - Subproceso Fiscalización y Liquidación_x000a_División de Fiscalización y Liquidación Tributaria Intensiva._x000a_División de Fiscalización y Liquidación Tributaria Extensiva_x000a__x000a_ACTUALIZADO_x000a_30112021"/>
  </r>
  <r>
    <x v="5"/>
    <x v="3"/>
    <m/>
    <m/>
    <m/>
    <m/>
    <s v="8. Acción nro. 1. Segumiento de resultados. Realizar dos (2) mesas de trabajo, una cada semestre, de seguimiento del  resultado de la gestión con el MEN."/>
    <s v="Realizar 2 mesas de trabajo de retroalimentación del tema de Contribución Estampilla entre las áreas involucradas por parte de la DIAN y las áreas involucradas por parte del MEN"/>
    <s v="Actas o registros de reunión"/>
    <n v="2"/>
    <d v="2020-08-31T00:00:00"/>
    <d v="2021-08-30T00:00:00"/>
    <n v="52"/>
    <n v="1"/>
    <n v="1"/>
    <x v="0"/>
    <s v="DGF_x000a_NC - Subproceso Fiscalización y Liquidación_x000a_Coordinación de Supervisión, Control y Seguimiento de Fiscalización Tributaria._x000a_Subdirección de Fiscalización Tributaria_x000a__x000a_ACTUALIZADO_x000a_30112021"/>
  </r>
  <r>
    <x v="5"/>
    <x v="3"/>
    <m/>
    <m/>
    <m/>
    <m/>
    <s v="9. Acción nro. 2. Retroalimentación al MEN. Remitir  al MEN  un informe anual del resultado de la gestión adelantada por la entidad. "/>
    <s v="Retroalimentar al MEN,a través de   un informe anual del resultado de la gestión adelantada por la entidad, en relación con la Contribución Estampilla"/>
    <s v=" Informe anual  de la gestión adelantada por la entidad  en relación con  la Contribución Estampilla"/>
    <n v="1"/>
    <d v="2020-08-31T00:00:00"/>
    <d v="2021-12-30T00:00:00"/>
    <n v="69.428571428571431"/>
    <n v="1"/>
    <n v="1"/>
    <x v="0"/>
    <s v="DGF_x000a_NC - Subproceso Fiscalización y Liquidación_x000a_Coordinación de Supervisión, Control y Seguimiento de Fiscalización Tributaria._x000a_Subdirección de Fiscalización Tributaria_x000a__x000a_ACTUALIZADO_x000a_30112021"/>
  </r>
  <r>
    <x v="5"/>
    <x v="3"/>
    <s v="INSP. 1707022427_x000a_H 1,2"/>
    <s v="RG1"/>
    <s v="ID del hallazgo I.Falta oportunidad en la expedición del Auto de Apertura, Plan de auditoría y verificación de requisitos formales."/>
    <s v="ID del Riesgo de Gestión  :  Adelantar Investigaciones tributarias sin el cumplimiento a las actividades definidas en el procedimiento PR_FL_0220 INVESTIGACIÓN DE OBLIGACIONES TRIBUTARIAS SUSTANCIALES Y FORMALES._x000a__x000a_ID del Riesgo de Corrupción : Omisión y/o dilación de las actuaciones en la Determinación Oficial de impuestos. "/>
    <s v="1. Ajustar el procedimiento PR-FL-0220 «Investigación de Obligaciones Tributarias Sustanciales y Formales», con el fin de que comprenda: (i) la revisión de los Actos Administrativos. (ii) la  fundamentación de los actos administrativos en normas vigentes. (iii) que las piezas procesales aportadas y allegadas a la investigación, hayan sido valoradas en debida forma, (iv) la elaboración de los autos de archivo proferidos con el sustento probatorio consistente y soportado para tomar la decisión y revisión de este requisito. (v) control de los Autos Comisorios y la práctica de medios de prueba en las diligencias de inspección tributaria, inspección contable y de verificación o cruces de información. (vi) lineamientos sobre la elaboración, ejecución y control del Plan de Auditoría."/>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n v="1"/>
    <x v="0"/>
    <s v="DGF_x000a_NC - Subproceso Fiscalización y Liquidación_x000a_Subdirección de Fiscalización Tributaria_x000a__x000a_ACTUALIZADO_x000a_30112021_x000a_"/>
  </r>
  <r>
    <x v="5"/>
    <x v="3"/>
    <m/>
    <m/>
    <m/>
    <m/>
    <m/>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n v="1"/>
    <x v="0"/>
    <s v="DGF_x000a_NC - Subproceso Fiscalización y Liquidación_x000a_Coordinación de Supervisión, Control y Seguimiento de Fiscalización Tributaria._x000a_Coordinación de Pensamiento Estratégico de Fiscalización Tributaria_x000a__x000a_ACTUALIZADO_x000a_30112021_x000a_"/>
  </r>
  <r>
    <x v="5"/>
    <x v="3"/>
    <m/>
    <m/>
    <m/>
    <m/>
    <m/>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n v="1"/>
    <x v="0"/>
    <s v="DGF_x000a_DS - Subproceso Fiscalización y Liquidación_x000a_División de Fiscalización y Liquidación Tributaria Extensiva_x000a_División de Fiscalización y Liquidación Tributaria Intensiva_x000a_de las Direcciones Seccionales de:_x000a_Pereira y Valledupar_x000a__x000a_ACTUALIZADO_x000a_30112021"/>
  </r>
  <r>
    <x v="5"/>
    <x v="3"/>
    <m/>
    <m/>
    <s v="ID del hallazgo I. Autos de archivo proferidos sin justificación en las Direcciones Seccionales de Impuestos y Aduanas de Pereira y Valledupar.            "/>
    <m/>
    <m/>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n v="1"/>
    <x v="0"/>
    <s v="DGF_x000a_NC - Subproceso Fiscalización y Liquidación_x000a_Coordinación de Sistemas de Información y Procedimiento de Fiscalización Tributaria._x000a_Subdirección de Fiscalización Tributaria_x000a__x000a_ACTUALIZADO_x000a_30112021"/>
  </r>
  <r>
    <x v="5"/>
    <x v="3"/>
    <m/>
    <m/>
    <m/>
    <m/>
    <s v="2. Incluir en las visitas o ejercicios de seguimiento de que trata el procedimiento PR-CI-0339  «Autoevaluación al Control de la Gestión» la revisión puntual de expedientes con actuación final «Auto de Archivo»"/>
    <s v="Revisar los expedientes con Auto de Archivo  en las visitas de Autoevaluación que se realicen."/>
    <s v="Informes Finales de la Autoevaluación."/>
    <n v="3"/>
    <d v="2020-08-24T00:00:00"/>
    <d v="2020-12-31T00:00:00"/>
    <n v="18.428571428571427"/>
    <n v="1"/>
    <n v="1"/>
    <x v="0"/>
    <s v="DGF_x000a_NC - Subproceso Fiscalización y Liquidación_x000a_Coordinación de Supervisión, Control y Seguimiento de Fiscalización Tributaria._x000a_Coordinación de Pensamiento Estratégico de Fiscalización Tributaria_x000a__x000a_ACTUALIZADO_x000a_30112021"/>
  </r>
  <r>
    <x v="5"/>
    <x v="3"/>
    <m/>
    <m/>
    <m/>
    <m/>
    <s v="3. Monitorear que las diligencias sean practicadas por los funcionarios comisionados y dentro de los términos previstos en los Autos Comisorios."/>
    <s v="Realizar control periódico a los Autos Comisorios que ordenan la práctica de las diligencias, de forma aleatoria, que comprenda una muestra del 10% de los expedientes adelantados con diligencias de Inspección Tributaria, Inspección Contable y de Verificación y/o Cruce de Información, con el fin de verificar: (1) que los servidores públicos comisionados sean los encargados de la ejecución de las diligencias programadas en el desarrollo de las investigaciones tributarias y (ii) que las actuaciones se realicen dentro de los términos previstos en los Autos Comisorios."/>
    <s v="Informe trimestral del resultado del control aleatorio efectuado"/>
    <n v="2"/>
    <d v="2020-10-01T00:00:00"/>
    <d v="2021-04-30T00:00:00"/>
    <n v="30.142857142857142"/>
    <n v="1"/>
    <n v="1"/>
    <x v="0"/>
    <s v="DGF_x000a_NC - Subproceso Fiscalización y Liquidación_x000a_División de Gestión de Fiscalización de las Direcciones Seccionales de Pereira y Valledupar."/>
  </r>
  <r>
    <x v="5"/>
    <x v="3"/>
    <m/>
    <m/>
    <m/>
    <m/>
    <s v="4. Socializar a los servidores públicos del subproceso de control tributarios respecto del uso, ubicación, roles de consulta, etc de las herramientas de información con las que cuenta actualmente la entidad con el fin de verificar los antecedentes del contribuyente previo al inicio de las investigaciones tributarias."/>
    <s v="Realizar una videoconferencia para divulgar las herramientas, convenios y fuentes de información para realizar la revisión de antecedentes previo a la apertura de las investigaciones."/>
    <s v="Correo de remisión de la presentación y de las conclusiones del evento"/>
    <n v="1"/>
    <d v="2020-10-01T00:00:00"/>
    <d v="2020-12-30T00:00:00"/>
    <n v="12.857142857142858"/>
    <n v="1"/>
    <n v="1"/>
    <x v="0"/>
    <s v="DGF_x000a_NC - Subproceso Fiscalización y Liquidación_x000a_Coordinación de Gestión Proyectos Especiales de la Subdirección de Gestión de Fiscalización Tributaria."/>
  </r>
  <r>
    <x v="5"/>
    <x v="3"/>
    <m/>
    <m/>
    <m/>
    <m/>
    <s v="5. Capacitar a los servidores públicos del proceso de Fiscalización y Liquidación en las Direcciones Seccionales sobre las modificaciones efectuada a los procedimientos del Subproceso de Control Tributario."/>
    <s v="Realizar jornada de divulgación de los ajustes a los procedimientos con énfasis en la elaboración de documento que sustenta la decisión final en los Autos de Archivo, Plan de Auditoría y criterios de depuración "/>
    <s v="Cronograma de las capacitaciones"/>
    <n v="1"/>
    <d v="2020-10-01T00:00:00"/>
    <d v="2020-10-30T00:00:00"/>
    <n v="4.1428571428571432"/>
    <n v="1"/>
    <n v="1"/>
    <x v="0"/>
    <s v="DGF_x000a_NC - Subproceso Fiscalización y Liquidación_x000a_Coordinación de Gestión Operativa y Coordinación de Gestión Técnica de la Subdirección de Gestión de Fiscalización Tributaria."/>
  </r>
  <r>
    <x v="5"/>
    <x v="3"/>
    <m/>
    <m/>
    <s v="ID del hallazgo II. Gestión de funcionarios sin competencia en las actuaciones de la Investigación Tributaria            "/>
    <m/>
    <m/>
    <s v="Realizar jornada de divulgación de los ajustes a los procedimientos con énfasis en la elaboración de documento que sustenta la decisión final en los Autos de Archivo, Plan de Auditoría y criterios de depuración "/>
    <s v="Material de estudio de la Presentación efectuada, para la capacitación "/>
    <n v="1"/>
    <d v="2020-12-01T00:00:00"/>
    <d v="2020-12-30T00:00:00"/>
    <n v="4.1428571428571432"/>
    <n v="1"/>
    <n v="1"/>
    <x v="0"/>
    <s v="DGF_x000a_NC - Subproceso Fiscalización y Liquidación_x000a_Coordinación de Supervisión, Control y Seguimiento de Fiscalización Tributaria._x000a_Coordinación de Pensamiento Estratégico de Fiscalización Tributaria_x000a__x000a_ACTUALIZADO_x000a_30112021_x000a_"/>
  </r>
  <r>
    <x v="5"/>
    <x v="3"/>
    <m/>
    <m/>
    <m/>
    <m/>
    <m/>
    <s v="Realizar jornada de divulgación de los ajustes a los procedimientos con énfasis en la elaboración de documento que sustenta la decisión final en los Autos de Archivo, Plan de Auditoría y criterios de depuración "/>
    <s v="Listado de asistencia a la capacitación "/>
    <n v="1"/>
    <d v="2020-12-01T00:00:00"/>
    <d v="2020-12-30T00:00:00"/>
    <n v="4.1428571428571432"/>
    <n v="1"/>
    <n v="1"/>
    <x v="0"/>
    <s v="DGF_x000a_NC - Subproceso Fiscalización y Liquidación_x000a_Coordinación de Supervisión, Control y Seguimiento de Fiscalización Tributaria._x000a_Coordinación de Pensamiento Estratégico de Fiscalización Tributaria_x000a__x000a_ACTUALIZADO_x000a_30112021_x000a_"/>
  </r>
  <r>
    <x v="5"/>
    <x v="3"/>
    <m/>
    <m/>
    <m/>
    <m/>
    <m/>
    <s v="Realizar jornada de divulgación de los ajustes a los procedimientos con énfasis en la elaboración de documento que sustenta la decisión final en los Autos de Archivo, Plan de Auditoría y criterios de depuración "/>
    <s v="Evaluación de aprendizaje."/>
    <n v="1"/>
    <d v="2020-12-01T00:00:00"/>
    <d v="2020-12-30T00:00:00"/>
    <n v="4.1428571428571432"/>
    <n v="1"/>
    <n v="1"/>
    <x v="0"/>
    <s v="DGF_x000a_NC - Subproceso Fiscalización y Liquidación_x000a_Coordinación de Sistemas de Información y Procedimiento de Fiscalización Tributaria_x000a__x000a_ACTUALIZADO_x000a_30112021"/>
  </r>
  <r>
    <x v="5"/>
    <x v="3"/>
    <s v="INSP. 1707022426_x000a_H 1,2,3,4,5"/>
    <s v="RF1"/>
    <s v="ID del hallazgo I. Fallas en el seguimiento y control al diligenciamiento del “Formato FT 2270 – Actas de Hechos” en las Direcciones Seccionales de Aduanas de Cali y Barranquilla en contravía de lo establecido en la actividad 13 del procedimiento PR-FL-0417 “Acciones de Control” versión 1            "/>
    <s v="ID del Riesgo de Corrupción :  RFC 1.  Direccionamiento de las actividades que se ejecutan en las acciones de control posterior para beneficio propio o de terceros."/>
    <s v="1. Ajustar el formato de Auto comisorio"/>
    <s v="Modificar el formato de Auto comisorio, para ser incluido en el listado maestro de documentos"/>
    <s v="Formato Ajustado"/>
    <n v="1"/>
    <d v="2020-10-15T00:00:00"/>
    <d v="2020-12-31T00:00:00"/>
    <n v="11"/>
    <n v="1"/>
    <n v="1"/>
    <x v="0"/>
    <s v="DGF_x000a_NC - Subproceso Fiscalización y Liquidación_x000a_Subdirección de Fiscalización Aduanera_x000a__x000a_ACTUALIZADO_x000a_30112021"/>
  </r>
  <r>
    <x v="5"/>
    <x v="3"/>
    <m/>
    <m/>
    <s v="ID del hallazgo II. Acciones de control donde no hubo incumplimiento de las obligaciones aduaneras, en las cuales no se encontró el informe de cierre, documento que permite cerrar el caso, evidenciado en la Dirección Seccional de Aduanas de Cali en contravía de lo establecido en la actividad 16 del procedimiento PR-FL-0417 “Acciones de Control” versión 1.            "/>
    <m/>
    <s v="2. Proferir Memorando dando lineamientos."/>
    <s v="Preparar el Memorando y socializarlo a todas las Direcciones Seccionales"/>
    <s v="Memorando"/>
    <n v="1"/>
    <d v="2021-01-15T00:00:00"/>
    <d v="2021-02-15T00:00:00"/>
    <n v="4.4285714285714288"/>
    <n v="1"/>
    <n v="1"/>
    <x v="0"/>
    <s v="DGF_x000a_NC - Subproceso Fiscalización y Liquidación_x000a_Subdirección de Fiscalización Aduanera_x000a__x000a_ACTUALIZADO_x000a_30112021"/>
  </r>
  <r>
    <x v="5"/>
    <x v="3"/>
    <m/>
    <m/>
    <m/>
    <m/>
    <s v="3. Realizar reuniones con los funcionarios que participan en las acciones de control"/>
    <s v="Ejecutar reuniones en todas las Direcciones Seccionales con funciones aduaneras."/>
    <s v="Listas de asistencia"/>
    <n v="2"/>
    <d v="2020-11-01T00:00:00"/>
    <d v="2021-04-30T00:00:00"/>
    <n v="25.714285714285715"/>
    <n v="1"/>
    <n v="1"/>
    <x v="0"/>
    <s v="DGF_x000a_DS - Subproceso Fiscalización y Liquidación_x000a_Direcciones Seccionales de Aduanas _x000a_Direcciones Seccionales de Impuestos y Aduanas _x000a_Direcciones Seccionales Delegadas de Impuestos y Aduanas _x000a_División de Fiscalización y Liquidación Tributaria, Aduanera y Cambiaria _x000a_División de Fiscalización y Liquidación Aduanera y Cambiaria _x000a_División de Fiscalización y Liquidación Aduanera de Sanciones y Definición de Situación Jurídica _x000a_División de Fiscalización y Liquidación Determinación de Tributos y Gravámenes Aduaneros_x000a__x000a_ACTUALIZADO_x000a_30112021"/>
  </r>
  <r>
    <x v="5"/>
    <x v="3"/>
    <m/>
    <m/>
    <s v="ID del hallazgo III. Actas de hechos firmadas por funcionarios sin competencia en las Direcciones Seccionales de Aduanas de Bogotá y Barranquilla, en contravía de lo establecido en el Manual de Funciones y Competencias de la DIAN.            "/>
    <m/>
    <s v="4. Verificar que se cumplan las recomendaciones de la Agencia y el cumplimento del Memorando 0059 de 2020, mediante la utilización de un formato de control de los autos proferidos por cada seccional._x000a__x000a__x000a_"/>
    <s v="Realizar un control, trimestral, respecto a los autos proferidos, registrando en un formato de control el total de autos emitidos, autos objeto de autocontrol (correspondientes al 10% del periodo objeto de revisión), así como las novedades para cada auto revisado, y constancia de las actuaciones cumplidas por el área frente acciones preventivas o correctivas si hubiere lugar. "/>
    <s v="Informe con el resultado de la verificación"/>
    <n v="6"/>
    <d v="2020-11-01T00:00:00"/>
    <d v="2021-05-03T00:00:00"/>
    <n v="26.142857142857142"/>
    <n v="1"/>
    <n v="1"/>
    <x v="0"/>
    <s v="DGF_x000a_DS - Subproceso Fiscalización y Liquidación_x000a_Direcciones Seccionales de Aduanas Bogotá, Cali y Barranquilla._x000a_Divisiones de Fiscalización y Liquidación_x000a__x000a_ACTUALIZADO_x000a_30112021"/>
  </r>
  <r>
    <x v="5"/>
    <x v="3"/>
    <m/>
    <m/>
    <m/>
    <m/>
    <s v="5. Ajustar el formato FT- FL- 2270 “Actas de Hechos”"/>
    <s v="Modificar el formato FT- FL- 2270 “Actas de Hechos”, para ser incluido en el listado maestro de documentos"/>
    <s v="Formato Ajustado_x000a_"/>
    <n v="1"/>
    <d v="2020-10-15T00:00:00"/>
    <d v="2021-02-01T00:00:00"/>
    <n v="15.571428571428571"/>
    <n v="1"/>
    <n v="1"/>
    <x v="0"/>
    <s v="DGF_x000a_NC - Subproceso Fiscalización y Liquidación_x000a_Subdirección de Fiscalización Aduanera_x000a__x000a_ACTUALIZADO_x000a_30112021"/>
  </r>
  <r>
    <x v="5"/>
    <x v="3"/>
    <m/>
    <m/>
    <s v="ID del hallazgo IV. Autos comisorios abiertos en la Dirección seccional de Aduanas de Cali, en contravía de lo establecido en el Memorando 150 de 2016.            "/>
    <m/>
    <s v="6. Revisar trimestralmente las “actas de hechos y/o cierre”   de las acciones de control efectuadas por los funcionarios de fiscalización."/>
    <s v="Tomar una muestra del 5% de las “actas de hechos y/o cierre” constituidas en el periodo de control."/>
    <s v="Informe con el resultado de la verificación"/>
    <n v="12"/>
    <d v="2021-02-15T00:00:00"/>
    <d v="2022-02-15T00:00:00"/>
    <n v="52.142857142857146"/>
    <n v="1"/>
    <n v="1"/>
    <x v="0"/>
    <s v="DGF_x000a_DS - Subproceso Fiscalización y Liquidación_x000a_Direcciones Seccionales de Aduanas Bogotá, Cali y Barranquilla._x000a_Divisiones de Fiscalización y Liquidación_x000a__x000a_ACTUALIZADO_x000a_30112021"/>
  </r>
  <r>
    <x v="5"/>
    <x v="3"/>
    <m/>
    <m/>
    <m/>
    <m/>
    <s v="7. Diseñar e implementar en un servicio informático una herramienta que impida la expedición de Autos comisorios, con fechas anteriores a las de su diligenciamiento."/>
    <s v="Definir por parte de los usuarios funcionales, la necesidad del control, en el auto comisorio"/>
    <s v="Documento con la definición de la necesidad, remitido a la dependencia de tecnología"/>
    <n v="1"/>
    <d v="2020-10-01T00:00:00"/>
    <d v="2020-10-15T00:00:00"/>
    <n v="2"/>
    <n v="1"/>
    <n v="1"/>
    <x v="0"/>
    <s v="DGF_x000a_NC - Subproceso Fiscalización y Liquidación_x000a_Subdirección de Fiscalización Aduanera_x000a__x000a_ACTUALIZADO_x000a_30112021"/>
  </r>
  <r>
    <x v="5"/>
    <x v="3"/>
    <m/>
    <m/>
    <s v="ID del hallazgo V. Diligencias de control realizadas por funcionarios sin estar debidamente comisionados en las Dirección Seccional de Aduanas de Bogotá incumpliendo lo establecido en la actividad 10 del procedimiento PR-FL 417 “Acciones de Control” versión 1, y el procedimiento PR-GH-0076 “Gestión de Comisiones al Interior del País”. "/>
    <m/>
    <s v="8. Diseñar e implementar en un servicio informático una herramienta que impida la expedición de Autos comisorios, con fechas anteriores a las de su diligenciamiento."/>
    <s v="Incluir la solicitud funcional en el formato 2007, para el desarrollo del control"/>
    <s v="Formato 2007 que incluya la solución solicitada"/>
    <n v="1"/>
    <d v="2020-10-16T00:00:00"/>
    <d v="2020-10-30T00:00:00"/>
    <n v="2"/>
    <n v="1"/>
    <n v="1"/>
    <x v="0"/>
    <s v="DGF_x000a_NC - Subproceso Fiscalización y Liquidación_x000a_Dirección de Gestión de Innovación y Tecnología_x000a_Subdirección de Soluciones y Desarrollo_x000a__x000a_ACTUALIZADO_x000a_30112021"/>
  </r>
  <r>
    <x v="5"/>
    <x v="3"/>
    <m/>
    <m/>
    <m/>
    <m/>
    <s v="9. Diseñar e implementar en un servicio informático una herramienta que impida la expedición de Autos comisorios, con fechas anteriores a las de su diligenciamiento."/>
    <s v="Desarrollo y puesta en producción de la solución solicitada"/>
    <s v="Servicio informático en Producción, que incluya la solución del control del auto comisorio"/>
    <n v="1"/>
    <d v="2020-10-30T00:00:00"/>
    <d v="2022-01-31T00:00:00"/>
    <n v="65.428571428571431"/>
    <n v="1"/>
    <n v="1"/>
    <x v="0"/>
    <s v="DGF_x000a_NC - Subproceso Fiscalización y Liquidación_x000a_Dirección de Gestión de Innovación y Tecnología_x000a_Subdirección de Soluciones y Desarrollo_x000a__x000a_ACTUALIZADO_x000a_30112021"/>
  </r>
  <r>
    <x v="5"/>
    <x v="3"/>
    <s v="INSP. 1707022429_x000a_H 1,2,3"/>
    <s v="RG1"/>
    <s v="ID del hallazgo I. Fallas en la validación del cumplimiento de los requisitos y formalidades para el inicio y finalización de la investigación de la infracción cambiaria, en contravía de lo establecido en el procedimiento PR-FL-0223 “Investigación de Infracciones Cambiarias” versiones 1, 2 y 3.            "/>
    <s v="ID del Riesgo de Corrupción :  RFC 1. Acción u omisión para adelantar, retardar, o manipular la información contenida en las actuaciones administrativas, para favorecimiento propio o de terceros"/>
    <s v="1. Diseñar  e implementar base datos con información de antecedentes y hechos investigados  "/>
    <s v="Generar la base de consulta"/>
    <s v="Base de datos"/>
    <n v="1"/>
    <d v="2021-02-01T00:00:00"/>
    <d v="2022-12-16T00:00:00"/>
    <n v="97.571428571428569"/>
    <n v="0.9"/>
    <n v="0.9"/>
    <x v="1"/>
    <s v="DGF_x000a_NC - Subproceso Fiscalización y Liquidación_x000a_Subdirección de Fiscalización Cambiaria_x000a__x000a_ACTUALIZADO_x000a_30112021"/>
  </r>
  <r>
    <x v="5"/>
    <x v="3"/>
    <m/>
    <m/>
    <m/>
    <m/>
    <s v="2. Ajustar el procedimiento PR-FL-00223 de acuerdo a nuevas necesidades y recomendaciones"/>
    <s v="Revisar y ajustar procedimiento"/>
    <s v="Procediemiento actualizado"/>
    <n v="1"/>
    <d v="2021-02-01T00:00:00"/>
    <d v="2021-12-31T00:00:00"/>
    <n v="47.571428571428569"/>
    <n v="1"/>
    <n v="1"/>
    <x v="0"/>
    <s v="DGF_x000a_NC - Subproceso Fiscalización y Liquidación_x000a_Subdirección de Fiscalización Cambiaria_x000a__x000a_ACTUALIZADO_x000a_30112021"/>
  </r>
  <r>
    <x v="5"/>
    <x v="3"/>
    <m/>
    <m/>
    <s v="ID del hallazgo II. Pronunciamiento con pérdida de competencia en contravía de lo dispuesto en el procedimiento PR-FL-0223 Investigación de Infracciones Cambiarias” versiones 1, 2 y 3, y en el artículo 5 del Decreto 2245 de 2011.            "/>
    <m/>
    <s v="3. Ajustar el procedimiento PR-FL-00223 en lo relativo a los planes de auditoria, incluyendo recomendaciones de la agencia ITRC"/>
    <s v="Revisar y ajustar procedimiento"/>
    <s v="Procediemiento actualizado"/>
    <n v="1"/>
    <d v="2021-02-01T00:00:00"/>
    <s v="31/09/2021"/>
    <e v="#VALUE!"/>
    <n v="1"/>
    <n v="1"/>
    <x v="0"/>
    <s v="DGF_x000a_NC - Subproceso Fiscalización y Liquidación_x000a_Subdirección de Fiscalización Cambiaria_x000a__x000a_ACTUALIZADO_x000a_30112021"/>
  </r>
  <r>
    <x v="5"/>
    <x v="3"/>
    <m/>
    <m/>
    <m/>
    <m/>
    <s v="4. Incluir dentro de los planes y programas de supervisión, actividad especifica para evaluar y comprobar la aplicación del procedimiento"/>
    <s v="En los ejercicios de autoevaluación y seguimiento a la gestión de las Direcciones Seccionales, verificar el cumplimiento del procedimiento y la conformidad en el diligenciamiento de los formatos establecidos.  "/>
    <s v="Expedientes con formatos debidamente diligenciados"/>
    <n v="1"/>
    <d v="2021-02-01T00:00:00"/>
    <d v="2021-12-31T00:00:00"/>
    <n v="47.571428571428569"/>
    <n v="1"/>
    <n v="1"/>
    <x v="0"/>
    <s v="DGF_x000a_NC - Subproceso Fiscalización y Liquidación_x000a_Subdirección de Fiscalización Cambiaria_x000a__x000a_ACTUALIZADO_x000a_30112021"/>
  </r>
  <r>
    <x v="5"/>
    <x v="3"/>
    <m/>
    <m/>
    <m/>
    <m/>
    <s v="5. Revisar y adecuar los formatos y documentos soportes de investigación de conformidad con los requerimientos del SIE INTEGRA"/>
    <s v="Revisión de los formatos y adecuación a los requerimientos de los expedientes virtuales"/>
    <s v="Formatos actualizados"/>
    <n v="1"/>
    <d v="2021-02-01T00:00:00"/>
    <d v="2021-12-31T00:00:00"/>
    <n v="47.571428571428569"/>
    <n v="1"/>
    <n v="1"/>
    <x v="0"/>
    <s v="DGF_x000a_NC - Subproceso Fiscalización y Liquidación_x000a_Subdirección de Fiscalización Cambiaria_x000a__x000a_ACTUALIZADO_x000a_30112021"/>
  </r>
  <r>
    <x v="5"/>
    <x v="3"/>
    <m/>
    <m/>
    <s v="ID del hallazgo III. Fallas en la validación del cumplimiento de los requisitos y formalidades en la documentación de la determinación e imposición de la sanción cambiaria, en contravía de lo establecido en el procedimiento PR-FL-0224 “Imposición de sanciones cambiarias” versión 2.             "/>
    <m/>
    <s v="6. Incluir dentro de los planes y programas de supervisión, actividad especifica para evaluar y comprobar la aplicación del procedimiento"/>
    <s v="En los ejercicios de autoevaluación y seguimiento a la gestión de las Direcciones Seccionales, verificar el cumplimiento del procedimiento y la conformidad en el diligenciamiento de los formatos establecidos.  "/>
    <s v="Expedientes con formatos debidamente diligenciados"/>
    <n v="1"/>
    <d v="2021-02-01T00:00:00"/>
    <d v="2021-12-31T00:00:00"/>
    <n v="47.571428571428569"/>
    <n v="1"/>
    <n v="1"/>
    <x v="0"/>
    <s v="DGF_x000a_NC - Subproceso Fiscalización y Liquidación_x000a_Subdirección de Fiscalización Cambiaria_x000a__x000a_ACTUALIZADO_x000a_30112021"/>
  </r>
  <r>
    <x v="5"/>
    <x v="3"/>
    <m/>
    <m/>
    <m/>
    <m/>
    <s v="7. Presentar propuestas de programas considerando los conceptos de tiempo, modo y volumen de operaciones"/>
    <s v="Propuestas de programas de control considerando tiempo, modo y volumen"/>
    <s v="Propuestas de programas"/>
    <n v="1"/>
    <d v="2021-02-01T00:00:00"/>
    <d v="2021-12-31T00:00:00"/>
    <n v="47.571428571428569"/>
    <n v="1"/>
    <n v="1"/>
    <x v="0"/>
    <s v="DGF_x000a_NC - Subproceso Fiscalización y Liquidación_x000a_Subdirección de Fiscalización Cambiaria_x000a__x000a_ACTUALIZADO_x000a_30112021"/>
  </r>
  <r>
    <x v="5"/>
    <x v="3"/>
    <s v="INSP. 1707022442_x000a_H1,2"/>
    <s v="RG1_x000a__x000a_RFC1"/>
    <s v="ID del hallazgo I. Modificación en el texto publicado como Concepto General Unificado No.100202208 – 631 del 09/12/2020 respecto al discutido y aprobado en reunión de Comité de fecha 05/11/2020."/>
    <s v="ID del Riesgo de Gestión  :  RG 1. “Reprocesos jurídicos en instancias administrativas y/o judiciales”_x000a__x000a_ID del Riesgo de Corrupción :  RFC 1.  &quot;Cambio irregular de un concepto institucional para la investigación y determinación del cumplimiento o no de las obligaciones aduaneras amparadas con una póliza”"/>
    <s v="Adicionar las casillas correspondientes a la identificación, fechas de vencimiento y demás información relevante de las garantias en el servicio Informático IRIS"/>
    <s v="Desarrollar en el servicio informático IRIS la inclusión de campos que identifiquen las pólizas con sus fechas de vencimiento, para gestionar las investigaciones y sus decisiones de fondo, incluyendo el registro de información como las del contrato de seguro y las vigencias de las pólizas."/>
    <s v="Instrumento desarrollado para la incorporación y seguimiento de la información de garantías en el IRIS"/>
    <n v="1"/>
    <d v="2022-05-31T00:00:00"/>
    <d v="2022-12-30T00:00:00"/>
    <n v="30.428571428571427"/>
    <n v="1"/>
    <n v="1"/>
    <x v="0"/>
    <s v="DGF_x000a_NC - Subproceso Fiscalización y Liquidación_x000a_Subdirección de Fiscalización Aduanera"/>
  </r>
  <r>
    <x v="5"/>
    <x v="3"/>
    <m/>
    <m/>
    <m/>
    <m/>
    <s v="Divulgar Conceptos Unificados a traves de correo electronico a los jefes del área jurídica."/>
    <s v="Divulgar Conceptos Unificados a traves de correos electronicos a los jefes del área jurídica."/>
    <s v="Correo electronico divulgando el Concepto Unificado."/>
    <n v="1"/>
    <d v="2022-06-01T00:00:00"/>
    <d v="2022-12-31T00:00:00"/>
    <n v="30.428571428571427"/>
    <n v="1"/>
    <n v="1"/>
    <x v="0"/>
    <s v="DGJ_x000a_NC - Subproceso de Gestión Jurídica_x000a_Dirección de Gestión Jurídica"/>
  </r>
  <r>
    <x v="5"/>
    <x v="3"/>
    <m/>
    <m/>
    <m/>
    <m/>
    <s v="Preparar DoctriFlash de la DIAN para mantener actualizada a la ciudadanía en general de los más relevantes y recientes pronunciamientos doctrinales sobre la interpretación normativa tributaria, aduanera y cambiaria de competencia de la Entidad."/>
    <s v="Elaborar y Publicar el DoctriFlash de la DIAN para mantener actualizada a la ciudadanía en general de los más relevantes y recientes pronunciamientos doctrinales sobre la interpretación normativa tributaria, aduanera y cambiaria de competencia de la Entidad."/>
    <s v="DoctriFlash publicado mensualmente en la pagina web y socializado a traves de correo electronico a todos los encargados el area jurídica de la DIAN."/>
    <n v="6"/>
    <d v="2022-06-01T00:00:00"/>
    <d v="2022-12-31T00:00:00"/>
    <n v="30.428571428571427"/>
    <n v="0.66659999999999997"/>
    <n v="0.66659999999999997"/>
    <x v="1"/>
    <s v="DGJ_x000a_NC - Subproceso de Gestión Jurídica_x000a_Subdirección de Normativa y Doctrina"/>
  </r>
  <r>
    <x v="5"/>
    <x v="3"/>
    <m/>
    <m/>
    <m/>
    <m/>
    <s v="Modificar el Resolución 000091 de 03/09/2021, que adopta el Modelo de Gestión Jurídica para la Unidad Administrativa Especial Dirección de Impuestos y Aduanas Nacionales - DIAN."/>
    <s v="Modificar la Resolución 000091 de 03/09/2021, que adopta el Modelo de Gestión Jurídica para la Unidad Administrativa Especial Dirección de Impuestos y Aduanas Nacionales - DIAN."/>
    <s v="Resolucion 000091 del 03/09/2021 que adopta el Modelo de Gestión Jurídica para la Unidad Administrativa Especial Dirección de Impuestos y Aduanas Nacionales - DIAN, modificada."/>
    <n v="1"/>
    <d v="2022-05-31T00:00:00"/>
    <d v="2022-09-30T00:00:00"/>
    <n v="17.428571428571427"/>
    <n v="1"/>
    <n v="1"/>
    <x v="0"/>
    <s v="DGJ_x000a_NC - Subproceso de Gestión Jurídica_x000a_Dirección de Gestión Jurídica_x000a_Subdirección de Normativa y Doctrina"/>
  </r>
  <r>
    <x v="5"/>
    <x v="3"/>
    <m/>
    <m/>
    <s v="ID del hallazgo II. Inexistencia de pronunciamiento de la Dirección de Gestión Jurídica con posterioridad al Concepto general unificado garantías: doctrina y línea sobre el procedimiento en Sede Administrativa No. 100202208-027 del 03/02/2021 que adopte lo manifestado por la Subdirección de Regulación Prudencial de la Unidad de Proyección Normativa y Estudios de Regulación Financiera en el oficio No. URF-R-2021-000186 del 21/05/2021."/>
    <m/>
    <s v="Modificar la Circular 000020 de 30/07/2018, la cual imparte directrices orientadas a garantizar la Seguridad Jurídica en las actuaciones y actos de la UAE Dirección de Impuestos y Aduanas Nacionales."/>
    <s v="Modificar la Circular 000020 de 30/07/2018,  la cual imparte directrices orientadas a garantizar la Seguridad Jurídica en las actuaciones y actos de la UAE Dirección de Impuestos y Aduanas Nacionales."/>
    <s v="Circular 000020 del 30/07/2018 la cual imparte directrices orientadas a garantizar la Seguridad Jurídica en las actuaciones y actos de la UAE Dirección de Impuestos y Aduanas Nacionales, modificada."/>
    <n v="1"/>
    <d v="2022-06-15T00:00:00"/>
    <d v="2022-10-15T00:00:00"/>
    <n v="17.428571428571427"/>
    <n v="1"/>
    <n v="1"/>
    <x v="0"/>
    <s v="DGJ_x000a_NC - Subproceso de Gestión Jurídica_x000a_Dirección de Gestión Jurídica_x000a_Subdirección de Normativa y Doctrina"/>
  </r>
  <r>
    <x v="5"/>
    <x v="3"/>
    <m/>
    <m/>
    <m/>
    <m/>
    <s v="Modificar el procedimiento PR-PEC-0123 - Atención de consultas y emisión de doctrina - Versión 4."/>
    <s v="Modificar el procedimiento PR-PEC-0123 - Atención de consultas y emisión de doctrina - Version 4."/>
    <s v="Procedimiento PR-PEC-0123 - Atención de consultas y emisión de doctrina - Version 5."/>
    <n v="1"/>
    <d v="2022-07-01T00:00:00"/>
    <d v="2022-10-31T00:00:00"/>
    <n v="17.428571428571427"/>
    <n v="1"/>
    <n v="1"/>
    <x v="0"/>
    <s v="DGJ_x000a_NC - Subproceso de Gestión Jurídica_x000a_Subdirección de Normativa y Doctrina"/>
  </r>
  <r>
    <x v="5"/>
    <x v="3"/>
    <m/>
    <m/>
    <m/>
    <m/>
    <s v="Mantener  actualizados los registros del Sistema Jurídico Documental - IURISDIAN."/>
    <s v="Actualizar los registros del Sistema Jurídico Documental - IURISDIAN."/>
    <s v="Informe trimestral con la relacion de los registros actualizados en el Sistema Jurídico Documental - IURISDIAN."/>
    <n v="2"/>
    <d v="2022-06-01T00:00:00"/>
    <d v="2022-12-31T00:00:00"/>
    <n v="30.428571428571427"/>
    <n v="1"/>
    <n v="1"/>
    <x v="0"/>
    <s v="DGJ_x000a_NC - Subproceso de Gestión Jurídica_x000a_Coordinación de Relatoría"/>
  </r>
  <r>
    <x v="5"/>
    <x v="3"/>
    <m/>
    <m/>
    <m/>
    <m/>
    <s v="Utilizar la herramienta Normograma donde se consolida la actualización de las bases jurídicas de la entidad (Normatividad, jurisprudencia y doctrina). Una vez esta sea implementada."/>
    <s v="Utilizar la herramienta Normograma donde se consolida la actualización de las bases jurídicas de la entidad (Normatividad, jurisprudencia y doctrina). Una vez esta sea implementada."/>
    <s v="Acceso a la herramienta Normagrama a traves del portal institucional de la entidad."/>
    <n v="1"/>
    <d v="2022-06-01T00:00:00"/>
    <d v="2022-12-31T00:00:00"/>
    <n v="30.428571428571427"/>
    <n v="1"/>
    <n v="1"/>
    <x v="0"/>
    <s v="DGJ_x000a_NC - Subproceso de Gestión Jurídica_x000a_Coordinación de Relatoría"/>
  </r>
  <r>
    <x v="5"/>
    <x v="3"/>
    <s v="INSP. 1707022444_x000a_H1,2"/>
    <s v="RG1_x000a__x000a_RFC1"/>
    <s v="ID del hallazgo I. Incumplimiento del procedimiento PR-FL-0220 de Investigación de Obligaciones Tributarias Sustanciales y Formales V 7, con respecto al numeral 3. Condiciones Generales 3.1. Generalidades “…Los expedientes deben conformarse con todos los documentos que tengan relación con la misma actuación, de acuerdo con la secuencia que originó el expediente y en el orden en que se allegaron…” y “…Todo expediente debe tener una Hoja de Ruta y en ella se registrarán los documentos en orden de foliación, iniciando por el folio número 1, de tal manera que exista plena coincidencia entre los folios relacionados en la hoja de ruta y la ubicación de los documentos al interior del expediente"/>
    <s v="ID del Riesgo de Gestión  :  Decisión final del proceso de control fuera de la norma._x000a__x000a_ID del Riesgo de Corrupción :  RFC 1. Decisión final de un proceso de control basada en hechos falsos o información adulterada."/>
    <s v="Verificar el debido cumplimiento de las condiciones y términos establecidos en el procedimiento PR-COT-0465."/>
    <s v="Revisar trimestralmente 3 expedientes de Fiscalización Intensiva, identificando las etapas, formatos, té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
    <s v="Informes de expedientes analizados"/>
    <n v="4"/>
    <d v="2022-09-01T00:00:00"/>
    <d v="2023-08-30T00:00:00"/>
    <n v="51.857142857142854"/>
    <n v="0"/>
    <n v="0"/>
    <x v="1"/>
    <s v="DGF_x000a_NC - Subproceso Fiscalización y Liquidación_x000a_Dirección Operativa de Grandes Contribuyentes_x000a_Subdirección Operativa de Fiscalización y Liquidación"/>
  </r>
  <r>
    <x v="5"/>
    <x v="3"/>
    <m/>
    <m/>
    <m/>
    <m/>
    <s v="Capacitar a los servidores públicos"/>
    <s v="Realizar una acción de capacitación sobre el objetivo, alcance, condiciones generales, actividades y demás aspectos  inherentes al procedimiento PR-COT-0465"/>
    <s v="Planilla de asistencia,_x000a_memorias de la capacitación"/>
    <n v="1"/>
    <d v="2022-09-01T00:00:00"/>
    <d v="2022-12-31T00:00:00"/>
    <n v="17.285714285714285"/>
    <n v="0"/>
    <n v="0"/>
    <x v="1"/>
    <s v="DGF_x000a_NC - Subproceso Fiscalización y Liquidación_x000a_Subdirección de Fiscalización Tributaria"/>
  </r>
  <r>
    <x v="5"/>
    <x v="3"/>
    <m/>
    <m/>
    <m/>
    <m/>
    <m/>
    <s v="Realizar autocapacitación al interior de la Subdirección Operativa de fiscalización y Liquidación y de las divisiones de Fiscalización y Liquidación del procedimiento PR-COT-0465"/>
    <s v="Planilla de asistencia,_x000a_memorias de la capacitación"/>
    <n v="1"/>
    <d v="2022-09-01T00:00:00"/>
    <d v="2022-12-31T00:00:00"/>
    <n v="17.285714285714285"/>
    <n v="0"/>
    <n v="0"/>
    <x v="1"/>
    <s v="DGF_x000a_NC - Subproceso Fiscalización y Liquidación_x000a_Dirección Operativa de Grandes Contribuyentes_x000a_Subdirección Operativa de Fiscalización y Liquidación"/>
  </r>
  <r>
    <x v="5"/>
    <x v="3"/>
    <m/>
    <m/>
    <m/>
    <m/>
    <s v="Incluir en las visitas o ejercicios de seguimiento de que trata el procedimiento PR-CI-0339 &quot; Autoevaluación al Control de la Gestión&quot;"/>
    <s v="Verificar que los expedientes se sustancien y gestionen conforme lo previsto en el procedimiento PR-COT-0465 _x000a_"/>
    <s v="Informe consolidado de visitas de supervisión y control realizadas, en las que se haya realizado esta verificación"/>
    <n v="1"/>
    <d v="2022-10-01T00:00:00"/>
    <d v="2023-09-30T00:00:00"/>
    <n v="52"/>
    <n v="0"/>
    <n v="0"/>
    <x v="1"/>
    <s v="DGF_x000a_NC - Subproceso Fiscalización y Liquidación_x000a_Subdirección de Fiscalización Tributaria"/>
  </r>
  <r>
    <x v="5"/>
    <x v="3"/>
    <m/>
    <m/>
    <s v="ID del hallazgo II. Incumplimiento en la debida gestión documental del proceso de investigación."/>
    <m/>
    <s v="Verificar que los expedientes recibidos en Secretaría cuenten con el formato 2221 debidamente diligenciado"/>
    <s v="Verificar la inclusión y adecuado diligenciamiento del formato 2221 por  parte de Secretaria, a tres expedientes mensualmente, seleccionado uno por cada Coordinación de Fiscalización Intensiva (Devoluciones, Servicios y Operaciones Financieras, y Otros Sectores de la Economía)."/>
    <s v="Informes de verificación de inclusión y debida diligencia del formato 2221 en un expediente mensual por cada Coordinación de Fiscalización Intensiva"/>
    <n v="3"/>
    <d v="2022-09-01T00:00:00"/>
    <d v="2022-11-30T00:00:00"/>
    <n v="12.857142857142858"/>
    <n v="0"/>
    <n v="0"/>
    <x v="1"/>
    <s v="DGF_x000a_NC - Subproceso Fiscalización y Liquidación_x000a_Dirección Operativa de Grandes Contribuyentes_x000a_Subdirección Operativa de Fiscalización y Liquidación"/>
  </r>
  <r>
    <x v="5"/>
    <x v="3"/>
    <m/>
    <m/>
    <m/>
    <m/>
    <s v="Capacitar a los servidores públicos"/>
    <s v="Efectuar una capacitación sobre conformación de expedientes de conformidad con los lineamientos, procedimientos y directrices aplicables"/>
    <s v="Planilla de asistencia,_x000a_memorias de la capacitación"/>
    <n v="1"/>
    <d v="2022-09-01T00:00:00"/>
    <d v="2022-12-31T00:00:00"/>
    <n v="17.285714285714285"/>
    <n v="0"/>
    <n v="0"/>
    <x v="1"/>
    <s v="DGF_x000a_NC - Subproceso Fiscalización y Liquidación_x000a_Dirección Operativa de Grandes Contribuyentes_x000a_Subdirección Operativa de Fiscalización y Liquidación"/>
  </r>
  <r>
    <x v="5"/>
    <x v="3"/>
    <m/>
    <m/>
    <m/>
    <m/>
    <s v="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
    <s v="1. Realizar trimestralmente, la verificación al cumplimiento del  memorando utilizando la lista de chequeo diseñada para el efecto. Para la verificación, deberán tomar una muestra"/>
    <s v="Listas de chequeo."/>
    <n v="1"/>
    <d v="2022-10-01T00:00:00"/>
    <d v="2023-01-30T00:00:00"/>
    <n v="17.285714285714285"/>
    <n v="0"/>
    <n v="0"/>
    <x v="1"/>
    <s v="DGF_x000a_NC - Subproceso Fiscalización y Liquidación_x000a_Dirección Operativa de Grandes Contribuyentes_x000a_Subdirección Operativa de Fiscalización y Liquidación"/>
  </r>
  <r>
    <x v="5"/>
    <x v="3"/>
    <m/>
    <m/>
    <m/>
    <m/>
    <s v="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
    <s v="2. Elaborar  trimestralmente el informe  de la verificación de los expedientes con sus soportes por parte de las  divisiones de fiscalización y liquidación."/>
    <s v="Informes trimestrales."/>
    <n v="4"/>
    <d v="2022-10-01T00:00:00"/>
    <d v="2023-01-30T00:00:00"/>
    <n v="17.285714285714285"/>
    <n v="0"/>
    <n v="0"/>
    <x v="1"/>
    <s v="DGF_x000a_NC - Subproceso Fiscalización y Liquidación_x000a_Dirección Operativa de Grandes Contribuyentes_x000a_Subdirección Operativa de Fiscalización y Liquidación"/>
  </r>
  <r>
    <x v="5"/>
    <x v="3"/>
    <m/>
    <m/>
    <m/>
    <m/>
    <s v="Expedir y socializar lineamientos"/>
    <s v="Emitir y socializar lineamientos respecto a la inclusión de prueba de la verificación del reporte de operaciones con terceros sancionados como proveedores ficticios."/>
    <s v="Memorando "/>
    <n v="1"/>
    <d v="2022-09-01T00:00:00"/>
    <d v="2022-12-31T00:00:00"/>
    <n v="17.285714285714285"/>
    <n v="0"/>
    <n v="0"/>
    <x v="1"/>
    <s v="DGF_x000a_NC - Subproceso Fiscalización y Liquidación_x000a_Subdirección de Fiscalización Tributaria"/>
  </r>
  <r>
    <x v="3"/>
    <x v="3"/>
    <s v="INSP. 1707022438_x000a_H 1"/>
    <s v="RG1_x000a__x000a_RFC1"/>
    <s v="ID del hallazgo I. Fallas en la validación del cumplimiento de los requisitos legales aplicables para iniciar, ejecutar y/o resolver las actuaciones administrativas en contravía de los establecido en el Estatuto Tributario, el Decreto 390 de 2016, Decreto 1165 de 2019 y el Procedimiento PR-GJ 0117 denominado Recursos en sede administrativa"/>
    <s v="ID del Riesgo de Corrupción :  RFC 1. “Acción u omisión para tomar decisiones contrarias a derecho en el inicio, ejecución y/o respuesta de actuaciones administrativas”"/>
    <s v="1. Proponer la creación de un procedimiento abreviado en materia de recursos de reconsideración, aplicable en función de la cuantía discutida."/>
    <s v="Hacer un estudio sobre la viabilidad jurídica de establecer un procedimiento abreviado en materia de recursos de reconsideración en función de la cuantía."/>
    <s v="Estudio"/>
    <n v="1"/>
    <d v="2022-02-01T00:00:00"/>
    <d v="2022-07-01T00:00:00"/>
    <n v="21.428571428571427"/>
    <n v="1"/>
    <n v="1"/>
    <x v="0"/>
    <s v="DGJ_x000a_NC - Subproceso de Gestión Jurídica_x000a_Subdirector de Recursos Jurídicos"/>
  </r>
  <r>
    <x v="3"/>
    <x v="3"/>
    <m/>
    <m/>
    <m/>
    <m/>
    <s v="2. Proponer la creación de un procedimiento abreviado en materia de recursos de reconsideración, aplicable en función de la cuantía discutida."/>
    <s v="De encontrar viable el establecimiento del procedimiento abreviado, proponer por intermedio del Ministerio de Hacienda al Congreso de la República incluir en la legislación vigente este procedimiento."/>
    <s v="Propuesta de regulación al Ministerio de Hacienda y Crédito Público."/>
    <n v="1"/>
    <d v="2022-07-14T00:00:00"/>
    <d v="2022-12-31T00:00:00"/>
    <n v="24.285714285714285"/>
    <n v="1"/>
    <n v="1"/>
    <x v="0"/>
    <s v="DGJ_x000a_NC - Subproceso de Gestión Jurídica_x000a_Subdirector de Recursos Jurídicos"/>
  </r>
  <r>
    <x v="3"/>
    <x v="3"/>
    <m/>
    <m/>
    <m/>
    <m/>
    <s v="3. Hacer seguimiento a las herramientas de control de la gestión existentes para la Subdirección de Recursos Jurídicos y las áreas jurídicas de las Direcciones Seccionales del país"/>
    <s v="Realizar una revisión trimestral a las actualizaciones el Registro Único de Procesos de Gestión Jurídica - RUPGJ."/>
    <s v="Acta de la revisión realizada al formato del Registro Único de Procesos de Gestión Jurídica de las Direcciones Seccionales y la Subdirección de Recursos Jurídicos."/>
    <n v="4"/>
    <d v="2022-02-01T00:00:00"/>
    <d v="2023-01-31T00:00:00"/>
    <n v="52"/>
    <n v="0.75"/>
    <n v="0.75"/>
    <x v="1"/>
    <s v="DGJ_x000a_NC - Subproceso de Gestión Jurídica_x000a_Subdirector de Recursos Jurídicos"/>
  </r>
  <r>
    <x v="3"/>
    <x v="3"/>
    <m/>
    <m/>
    <m/>
    <m/>
    <s v="4. Fijar una reducción de los tiempos objetivo para fallar los recursos de reconsideración aduaneros, contados a partir de la impugnación de los actos."/>
    <s v="Resolver los recursos de reconsideración aduaneros de acuerdo con los tiempos establecidos en las herramientas de control de la gestión."/>
    <s v="Memorando que establece los términos máximos para las resoluciones que resuelven los recursos de reconsideración"/>
    <n v="1"/>
    <d v="2022-01-01T00:00:00"/>
    <d v="2022-03-31T00:00:00"/>
    <n v="12.714285714285714"/>
    <n v="1"/>
    <n v="1"/>
    <x v="0"/>
    <s v="DGJ_x000a_NC - Subproceso de Gestión Jurídica_x000a_Subdirector de Recursos Jurídicos"/>
  </r>
  <r>
    <x v="3"/>
    <x v="3"/>
    <m/>
    <m/>
    <m/>
    <m/>
    <s v="5. Fijar una reducción de los tiempos objetivo para fallar los recursos de reconsideración tributarios "/>
    <s v="Resolver los recursos de reconsideración tributarios de acuerdo con los tiempos establecidos en las herramientas de control de la gestión."/>
    <s v="Memorando que establece los términos máximos para las resoluciones que resuelven los recursos de reconsideración"/>
    <n v="1"/>
    <d v="2022-01-01T00:00:00"/>
    <d v="2022-03-31T00:00:00"/>
    <n v="12.714285714285714"/>
    <n v="1"/>
    <n v="1"/>
    <x v="0"/>
    <s v="DGJ_x000a_NC - Subproceso de Gestión Jurídica_x000a_Subdirector de Recursos Jurídicos"/>
  </r>
  <r>
    <x v="3"/>
    <x v="3"/>
    <m/>
    <m/>
    <m/>
    <m/>
    <s v="6. Realizar Capacitaciones de actualización a los funcionarios respecto al procedimiento actual"/>
    <s v="Capacitar a los funcionarios de las de las Direcciones Seccionales en procedimiento tributario y aduanero  "/>
    <s v="Eventos de capacitación "/>
    <n v="3"/>
    <d v="2022-02-01T00:00:00"/>
    <d v="2022-06-30T00:00:00"/>
    <n v="21.285714285714285"/>
    <n v="1"/>
    <n v="1"/>
    <x v="0"/>
    <s v="DGJ_x000a_NC - Subproceso de Gestión Jurídica_x000a_Subdirector de Recursos Jurídicos"/>
  </r>
  <r>
    <x v="3"/>
    <x v="3"/>
    <m/>
    <m/>
    <m/>
    <m/>
    <s v="7. Establecer una herramienta de control para hacer seguimiento a la entrega y devolución de los expedientes en cada Dirección Seccional y la Subdirección de Recursos Jurídicos "/>
    <s v="Difundir  la utilización del formato de control y seguimiento al reparto de los expedientes"/>
    <s v="Memorando de entrega del formato de control y seguimiento al reparto de expedientes y su divulgación"/>
    <n v="1"/>
    <d v="2022-01-01T00:00:00"/>
    <d v="2022-01-31T00:00:00"/>
    <n v="4.2857142857142856"/>
    <n v="1"/>
    <n v="1"/>
    <x v="0"/>
    <s v="DGJ_x000a_NC - Subproceso de Gestión Jurídica_x000a_Subdirector de Recursos Jurídicos"/>
  </r>
  <r>
    <x v="3"/>
    <x v="3"/>
    <m/>
    <m/>
    <m/>
    <m/>
    <s v="8. Emplear la herramienta de control para hacer seguimiento a la entrega y devolución de los expedientes en cada Dirección Seccional y la Subdirección de Recursos Jurídicos "/>
    <s v="Diligenciar el formato de control establecido por la Subdirección de Recursos Jurídicos - FT - PEC - 2744 &quot;reparto recursos jurídicos&quot;"/>
    <s v="Acta de seguimiento cuatrimestral de las evidencias sobre el control efectuado y el formato diligenciado "/>
    <n v="3"/>
    <d v="2022-01-05T00:00:00"/>
    <d v="2023-04-30T00:00:00"/>
    <n v="68.571428571428569"/>
    <n v="0.33"/>
    <n v="0.33"/>
    <x v="1"/>
    <s v="DGJ_x000a_NC - Subproceso de Gestión Jurídica_x000a_Subdirector de Recursos Jurídicos"/>
  </r>
  <r>
    <x v="3"/>
    <x v="3"/>
    <s v="INSP. 1707022440_x000a_H 1, 2"/>
    <s v="RG1_x000a__x000a_RFC1"/>
    <s v="ID del hallazgo I. De los cuarenta y seis (46) casos analizados en las Direcciones Seccionales de Impuestos y Aduanas de Pereira, Maicao y Santa Marta, se evidenció que nueve (09) incumplen el tiempo establecido para el traslado del insumo a la Unidad Penal o quien haga sus veces, según lo estipulado en el PROTOCOLO PARA EL CUMPLIMIENTO DE LOS ARTÍCULOS 49 Y 53 DE LA LEY 1762 DE 2015 SUSCRITO ENTRE LA FISCALIA GENERAL DE LA NACIÓN, LA POLICIA NACIONAL Y LA DIRECCIÓN DE IMPUESTOS Y ADUANAS NACIONALES – DIAN, artículo 67 de Ley 906 de 2004, artículo 601 y 660 del Decreto 1165 de 2019 y el artículo 619 de la Resolución 46 de 2019, lo cual representa el 19.56 % del total de expedientes revisados."/>
    <s v="ID del Riesgo de Gestión  :  RG 1. “Decisión del proceso por conducta punible fuera de los criterios legales y/o procedimentales”"/>
    <s v="Modificar el cuadro de control creado en el Memorando 196 de 2021, e incluir tres (3) columnas adicionales: i) causal de aprehensión, ii) causa de no denuncia, iii) fecha de denuncia. "/>
    <s v="Modificar el Memorando 196 de 2021, para incluir en el cuadro de control las columnas que nos permiten verificar las decisiones de los Comités Jurídicos de Dirección Operativa o Seccional"/>
    <s v="Acto administrativo que modifica el Memorando 196 de 2021 y Cuadro de Control modificado"/>
    <n v="1"/>
    <d v="2022-03-01T00:00:00"/>
    <d v="2022-04-15T00:00:00"/>
    <n v="6.4285714285714288"/>
    <n v="1"/>
    <n v="1"/>
    <x v="0"/>
    <s v="DGJ_x000a_NC - Subproceso de Gestión Jurídica_x000a_Subdirección de Asuntos Penales"/>
  </r>
  <r>
    <x v="3"/>
    <x v="3"/>
    <m/>
    <m/>
    <m/>
    <m/>
    <s v="Revisar el informe que entregan las Direcciones Seccionales de conformidad con el Memorando 196 de 2021 modificado con las tres columnas, con el objetivo de verificar las razones de no denuncia de los Comités Jurídicos de Dirección Operativa o Seccional, para  de esta forma controlar la aplicación de la normatividad en materia de atención de procesos penales."/>
    <s v="Revisión del informe trimestral que entregan las Direcciones Seccionales, de conformidad con el Memorando 196 del 2021 y su modificatorio que se va a proferir"/>
    <s v="Documento generado que reporte el seguimiento, y retroalimentación."/>
    <n v="2"/>
    <d v="2022-04-30T00:00:00"/>
    <d v="2022-10-30T00:00:00"/>
    <n v="26.142857142857142"/>
    <n v="1"/>
    <n v="1"/>
    <x v="0"/>
    <s v="DGJ_x000a_NC - Subproceso de Gestión Jurídica_x000a_Subdirección de Asuntos Penales"/>
  </r>
  <r>
    <x v="3"/>
    <x v="3"/>
    <m/>
    <m/>
    <m/>
    <m/>
    <s v="Construir cuadro para el  control de la entrega documental del acta de aprehensión  y sus documentos soporte a la Unidad Penal."/>
    <s v="Elaborar cuadro de control donde se registre  la información  de las actas de aprehensión emitidas por la Unidad Aprehensora e informadas a la Unidad Penal vs. lo reportado en planilla No. 3."/>
    <s v="Cuadro control aprehensiones con destino a la Unidad Penal."/>
    <n v="1"/>
    <d v="2022-02-20T00:00:00"/>
    <d v="2022-05-30T00:00:00"/>
    <n v="14.142857142857142"/>
    <n v="1"/>
    <n v="1"/>
    <x v="0"/>
    <s v="DGJ_x000a_NC - Subproceso de Fiscalización y Liquidación_x000a_Subdirección de Operación Aduanera y Subdirección Operativa Policial. "/>
  </r>
  <r>
    <x v="3"/>
    <x v="3"/>
    <m/>
    <m/>
    <m/>
    <m/>
    <s v="Asegurar el control por parte de las Unidades Aprehensoras del envío de la información requerida por los Memorandos 222 del 2020 y 196 de 2021 a la Unidad Penal, garantizando que la información reportada a través de la Planilla No. 3 corresponda a la información efectivamente enviada."/>
    <s v="Diligenciar el cuadro establecido en forma mensual para el control de envío de las aprehensiones a la Unidad Penal, por cada una de las Unidades aprehensoreas (Operación Aduanera, Polfa, Fiscalización)"/>
    <s v="cuadros control  diligenciados"/>
    <n v="9"/>
    <d v="2022-06-01T00:00:00"/>
    <d v="2022-08-31T00:00:00"/>
    <n v="13"/>
    <n v="1"/>
    <n v="1"/>
    <x v="0"/>
    <s v="DGJ_x000a_NC - Subproceso de Fiscalización y Liquidación_x000a_Directores Seccionales_x000a_Jefes de división de unidades aprehensoras o quienes hagan sus veces"/>
  </r>
  <r>
    <x v="3"/>
    <x v="3"/>
    <m/>
    <m/>
    <m/>
    <m/>
    <s v="Revisar el informe que entregan las Direcciones Seccionales de conformidad con el Memorando 196 de 2021, que garantice la entrega de las aprehensiones penalizables."/>
    <s v="Realizar informe de seguimiento de los reportes a nivel nacional"/>
    <s v="Documento generado que reporte el seguimiento, y retroalimentación."/>
    <n v="2"/>
    <d v="2022-04-30T00:00:00"/>
    <d v="2022-08-15T00:00:00"/>
    <n v="15.285714285714286"/>
    <n v="1"/>
    <n v="1"/>
    <x v="0"/>
    <s v="DGJ_x000a_NC - Subproceso de Gestión Jurídica_x000a_Subdirección de Asuntos Penales_x000a__x000a_NC - Subproceso de Fiscalización y Liquidación_x000a_Subdirección de Fiscalización Aduanera"/>
  </r>
  <r>
    <x v="3"/>
    <x v="3"/>
    <m/>
    <m/>
    <s v="ID del hallazgo II. De los cuarenta y seis (46) casos analizados en las Direcciones Seccionales de Impuestos y Aduanas de Pereira, Maicao y Santa Marta, se evidenció que cuarenta (40) incumplen los procedimientos PR-GJ-0120 “Atención a Procesos penales”, versión 5 y PR-PEC-0120 “Atención a Procesos penales”, versión 6, memorandos y conceptos emitidos por la DIAN, lo cual representa el 86.95% del total de expedientes revisados"/>
    <m/>
    <s v="Delimitación de reporte a generar y rol de consulta dentro del Sistema de Información Electrónica de Procesos Penales -SIEPP_x000a_"/>
    <s v="Generar reporte delimitado y el rol de consulta dentro del Sistema de Información Electrónica de Procesos Penales -SIEPP"/>
    <s v="Especificaciones del reporte"/>
    <n v="1"/>
    <d v="2022-02-10T00:00:00"/>
    <d v="2022-03-15T00:00:00"/>
    <n v="4.7142857142857144"/>
    <n v="1"/>
    <n v="1"/>
    <x v="0"/>
    <s v="DGJ_x000a_NC - Subproceso de Gestión Jurídica_x000a_Subdirección de Asuntos Penales_x000a__x000a_NC - Subproceso de Innovación y Tecnología_x000a_Subdirección de Soluciones y Desarrollo"/>
  </r>
  <r>
    <x v="3"/>
    <x v="3"/>
    <m/>
    <m/>
    <m/>
    <m/>
    <s v="Desarrollo, pruebas y puesta en producción del reporte solicitado a través del Sistema de Información Electrónica de Procesos Penales -SIEPP"/>
    <s v="Desarrollar el reporte a través del Sistema de Información Electrónica de Procesos Penales -SIEPP"/>
    <s v="Acta de comité de puesta en producción "/>
    <n v="1"/>
    <d v="2022-03-16T00:00:00"/>
    <d v="2022-11-30T00:00:00"/>
    <n v="37"/>
    <n v="0.75"/>
    <n v="0.75"/>
    <x v="1"/>
    <s v="DGJ_x000a_NC - Subproceso de Innovación y Tecnología_x000a_Subdirección de Soluciones y Desarrollo"/>
  </r>
  <r>
    <x v="3"/>
    <x v="3"/>
    <m/>
    <m/>
    <m/>
    <m/>
    <s v="Hacer seguimiento a las direcciones seccionales que según el reporte generado en el Sistema de Información Electrónica de Procesos Penales -SIEPP tengan insumos que no hayan sido gestionados dentro de oportunidad"/>
    <s v="Remisión del reporte a las seccionales que esten incumpliendo. "/>
    <s v="Informe de reportes incumplidos "/>
    <n v="2"/>
    <d v="2022-07-15T00:00:00"/>
    <d v="2023-02-15T00:00:00"/>
    <n v="30.714285714285715"/>
    <n v="0"/>
    <n v="0"/>
    <x v="1"/>
    <s v="DGJ_x000a_NC - Subproceso de Gestión Jurídica_x000a_Subdirección de Asuntos Penales"/>
  </r>
  <r>
    <x v="3"/>
    <x v="3"/>
    <m/>
    <m/>
    <m/>
    <m/>
    <s v="Preparar informe de resultados que refleje los incumplimientos y las acciones realizadas como resultado de la conciliación a la Subdirección correspondiente según la Unidad Aprehensora. (Operación Aduanera,Polfa, Fiscalización)"/>
    <s v="Enviar informe de resultados en forma mensual que refleje los incumplimientos y las acciones realizadas por la Dirección Seccional como resultado de la conciliación a la Subdirección según corresponda a la Unidad Aprehensora. (Operación Aduanera,Polfa, Fiscalización)"/>
    <s v="informes"/>
    <n v="9"/>
    <d v="2022-07-31T00:00:00"/>
    <d v="2022-09-30T00:00:00"/>
    <n v="8.7142857142857135"/>
    <n v="1"/>
    <n v="1"/>
    <x v="0"/>
    <s v="DGJ_x000a_NC - Subproceso de Fiscalización y Liquidación_x000a_Directores Seccionales_x000a_Jefes de división de las Unidades Aprehensoras o quienes hagan sus veces de las Direcciones Seccionales de Aduanas de Cali,  Impuestos y Aduanas de Buenaventura, Pereria, Maicao y Santa Marta_x000a_"/>
  </r>
  <r>
    <x v="3"/>
    <x v="3"/>
    <m/>
    <m/>
    <m/>
    <m/>
    <s v="Apoyar a prevención el análisis de insumos aduaneros en Seccionales donde exista un único funcionario, esto de acuerdo a su capacidad operativa de la dependencia"/>
    <s v="Apoyar a prevención y de acuerdo a la capacidad operativa de la Subdirección de Asuntos Penales al análisis de los insumos aduaneros presentados cuando se justifique por el incremento de insumos"/>
    <s v="Insumos analizados desde el Nivel Central y remitidos a la seccional para su presentación en el comité juridico de la seccional."/>
    <n v="2"/>
    <d v="2022-03-01T00:00:00"/>
    <d v="2022-05-31T00:00:00"/>
    <n v="13"/>
    <n v="1"/>
    <n v="1"/>
    <x v="0"/>
    <s v="DGJ_x000a_NC - Subproceso de Gestión Jurídica_x000a_Subdirección de Asuntos Penales"/>
  </r>
  <r>
    <x v="3"/>
    <x v="3"/>
    <m/>
    <m/>
    <m/>
    <m/>
    <s v="Modificar la actividad 2, del PR-PEC-0120 Agregando lo siguiente: &quot;El reparto se realiza de manera equitativa y aleatoria teniendo en cuenta las cargas de trabajo de los funcionarios&quot;."/>
    <s v="Modificar el procedimiento PEC 120_x000a_"/>
    <s v="Procedimiento modificado"/>
    <n v="1"/>
    <d v="2022-03-01T00:00:00"/>
    <d v="2022-04-15T00:00:00"/>
    <n v="6.4285714285714288"/>
    <n v="1"/>
    <n v="1"/>
    <x v="0"/>
    <s v="DGJ_x000a_NC - Subproceso de Gestión Jurídica_x000a_Subdirección de Asuntos Penales"/>
  </r>
  <r>
    <x v="2"/>
    <x v="3"/>
    <s v="INSP. 1707022401  _x000a_H1"/>
    <s v="RG1_x000a__x000a_Una vez analizada cada una de las variables establecidas para el proceso y alcance de la inspección, se puede concluir que no existen indicios de Fraude y Corrupción asociados a la presente inspección."/>
    <m/>
    <s v="Una vez analizada cada una de las variables establecidas para el proceso y alcance de la inspección, se puede concluir que no existen indicios de Fraude y Corrupción asociados a la presente inspección."/>
    <s v="1. Realizar el analisis de los saldos negativos residentes en el aplicativo SIPAC con el fin de establecer su origen."/>
    <s v="Elaboración estudio diagnóstico."/>
    <s v="Estudio diagnóstico"/>
    <n v="1"/>
    <d v="2020-05-01T00:00:00"/>
    <d v="2020-05-31T00:00:00"/>
    <n v="4.285714285714285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
  </r>
  <r>
    <x v="2"/>
    <x v="3"/>
    <m/>
    <m/>
    <m/>
    <m/>
    <s v="2. Determinación e implementación del mecánismo de corrección de los casos indicados."/>
    <s v="Implementación mecanismo de corrección"/>
    <s v="Por determinar de acuerdo a la presentación del estudio diagnóstico (Ajuste de Software (Especificaciones funcionales-desarrollo-pruebas funcionales-paso a producción))."/>
    <n v="1"/>
    <d v="2020-08-01T00:00:00"/>
    <d v="2021-03-31T00:00:00"/>
    <n v="34.571428571428569"/>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
  </r>
  <r>
    <x v="2"/>
    <x v="3"/>
    <m/>
    <m/>
    <m/>
    <m/>
    <s v="3. Estudiar la G.INF.02 Guía Técnica de Información-  Administración -Administración del dato maestro -MINTIC, a fin de definir los mecánismos de control a implementar en el Aplicativo SIPAC."/>
    <s v="Elaboración estudio diagnóstico."/>
    <s v="Estudio diagnóstico"/>
    <n v="1"/>
    <d v="2020-05-01T00:00:00"/>
    <d v="2020-05-31T00:00:00"/>
    <n v="4.285714285714285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
  </r>
  <r>
    <x v="2"/>
    <x v="3"/>
    <m/>
    <m/>
    <m/>
    <m/>
    <s v="4. Implementación de controles."/>
    <s v="Implementación mecanismo de control"/>
    <s v="Por determinar de acuerdo a la presentación del Estudio diagnóstico, (Documento de lineamientos para establecer las rutinas de auditoria) "/>
    <n v="1"/>
    <d v="2020-08-01T00:00:00"/>
    <d v="2021-03-31T00:00:00"/>
    <n v="34.571428571428569"/>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
  </r>
  <r>
    <x v="2"/>
    <x v="3"/>
    <s v="INSP. 1707022411  _x000a_H1"/>
    <s v="RG1_x000a__x000a_RFC1"/>
    <s v="Hallazgo 1.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
    <s v="ID del Riesgo de Gestión  :  RG 1. Pérdida de validez de los actos administrativos por medio de los cuales se declara sin vigencia una facilidad de pago_x000a__x000a_ID del Riesgo de Corrupción :  RFC 1.  Inactividad procesal injustificada en el control de las facilidades de pago_x000a__x000a_"/>
    <s v="1. Modificar la actividad 21 del PR-CA-272 en el sentido de que se indique que debe reposar en el expediente el reporte de las consultas realizadas en los aplicativos de cobro y/o servicios informáticos electrónicos, así como puntualizar los lineamientos remitidos a través del Memorando 071 de asunto &quot;Gestión de obligaciones nuevas por parte del Centro Nacional de Cobro&quot; de fecha 14 de marzo de 2017."/>
    <s v="Establecer las actualizaciones al procedimiento y solicitar la publicación del mismo"/>
    <s v="Procedimiento actualizado"/>
    <n v="1"/>
    <d v="2019-04-15T00:00:00"/>
    <d v="2019-12-31T00:00:00"/>
    <n v="37.142857142857146"/>
    <n v="1"/>
    <n v="1"/>
    <x v="0"/>
    <s v="DGI_x000a_NC- Subproceso Recaudo - Devoluciones_x000a_Dirección de Gestión de Ingres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r>
  <r>
    <x v="2"/>
    <x v="3"/>
    <m/>
    <m/>
    <m/>
    <m/>
    <m/>
    <s v="Publicar la nueva versión del procedimiento en el Sistema de Gestión de Calidad"/>
    <s v="Correo informando la publicación "/>
    <n v="1"/>
    <d v="2019-04-15T00:00:00"/>
    <d v="2019-12-31T00:00:00"/>
    <n v="37.142857142857146"/>
    <n v="1"/>
    <n v="1"/>
    <x v="0"/>
    <s v="DGI_x000a_NC- Subproceso Recaudo - Devoluciones_x000a_Dirección de Gestión de Ingres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r>
  <r>
    <x v="2"/>
    <x v="3"/>
    <m/>
    <m/>
    <m/>
    <m/>
    <m/>
    <s v="Socializar el procedimiento a las dependencias de cobranzas a nivel nacional"/>
    <s v="Correo electrónico socializando el procedimiento"/>
    <n v="1"/>
    <d v="2019-04-15T00:00:00"/>
    <d v="2019-12-31T00:00:00"/>
    <n v="37.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2. Crear un formato que permita realizar seguimiento mensual al cumplimiento del PR-CA-272, en especial lo descrito en la actividad 34 y ajustar la actividad dentro del procedimiento con el fin de impartir los lineamientos del caso."/>
    <s v="Diseñar formato y establecer las actualizaciones al procedimiento y solicitar la publicación del mismo"/>
    <s v="Formato y procedimiento actualizado"/>
    <n v="2"/>
    <d v="2019-04-15T00:00:00"/>
    <d v="2019-12-31T00:00:00"/>
    <n v="37.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Publicar el formato y la nueva versión del procedimiento en el Sistema de Gestión de Calidad"/>
    <s v="Correo informando la publicación "/>
    <n v="1"/>
    <d v="2019-04-15T00:00:00"/>
    <d v="2019-12-31T00:00:00"/>
    <n v="37.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Socializar el formato y la nueva versión del procedimiento a las dependencias de cobranzas a nivel nacional"/>
    <s v="Correo electrónico socializando el formato"/>
    <n v="1"/>
    <d v="2019-04-15T00:00:00"/>
    <d v="2019-12-31T00:00:00"/>
    <n v="37.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3. Realizar control y seguimiento al cumplimiento del término establecido en la actividad 48 del procedimiento PR-CA-272 Facilidades de Pago."/>
    <s v="Verificar semestralmente el cumplimiento del término establecido en la actividad 32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
    <s v="Documento de resultado"/>
    <n v="22"/>
    <d v="2019-04-15T00:00:00"/>
    <d v="2020-12-31T00:00:00"/>
    <n v="89.428571428571431"/>
    <n v="1"/>
    <n v="1"/>
    <x v="0"/>
    <s v="DGI_x000a_NC- Subproceso Recaudo - Devoluciones_x000a_Dirección de Gestión de Ingres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r>
  <r>
    <x v="2"/>
    <x v="3"/>
    <m/>
    <m/>
    <m/>
    <m/>
    <m/>
    <s v="Verificar semestralmente el cumplimiento del término establecido en la actividad 32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
    <s v="Documento de resultado"/>
    <n v="28"/>
    <d v="2019-04-15T00:00:00"/>
    <d v="2020-12-31T00:00:00"/>
    <n v="89.428571428571431"/>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Verificar trimestralmente el cumplimiento del término establecido en la actividad 32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
    <s v="Documento de resultado"/>
    <n v="27"/>
    <d v="2019-04-15T00:00:00"/>
    <d v="2020-12-31T00:00:00"/>
    <n v="89.428571428571431"/>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4. Realizar control y seguimiento al cumplimiento de lo establecido en la actividad 58 del procedimiento PR-CA-272 Facilidades de Pago."/>
    <s v="Verificar semestralmente el cumplimiento de lo establecido en la actividad 39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
    <s v="Documento de resultado"/>
    <n v="22"/>
    <d v="2019-04-15T00:00:00"/>
    <d v="2020-12-31T00:00:00"/>
    <n v="89.428571428571431"/>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Verificar semestralmente el cumplimiento de lo establecido en la actividad 39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
    <s v="Documento de resultado"/>
    <n v="28"/>
    <d v="2019-04-15T00:00:00"/>
    <d v="2020-12-31T00:00:00"/>
    <n v="89.428571428571431"/>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Verificar trimestralmente el cumplimiento de lo establecido en la actividad 39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
    <s v="Documento de resultado"/>
    <n v="27"/>
    <d v="2019-04-15T00:00:00"/>
    <d v="2020-12-31T00:00:00"/>
    <n v="89.428571428571431"/>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5. Realizar control y seguimiento al cumplimiento del término establecido en la actividad 65 del procedimiento PR-CA-272 Facilidades de Pago."/>
    <s v="Verificar semestralmente el cumplimiento del término establecido en la actividad 46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
    <s v="Documento de resultado"/>
    <n v="22"/>
    <d v="2019-04-15T00:00:00"/>
    <d v="2020-12-31T00:00:00"/>
    <n v="89.428571428571431"/>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Verificar semestralmente el cumplimiento del término establecido en la actividad 46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
    <s v="Documento de resultado"/>
    <n v="28"/>
    <d v="2019-04-15T00:00:00"/>
    <d v="2020-12-31T00:00:00"/>
    <n v="89.428571428571431"/>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Verificar trimestralmente el cumplimiento del término establecido en la actividad 46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
    <s v="Documento de resultado"/>
    <n v="27"/>
    <d v="2019-04-15T00:00:00"/>
    <d v="2020-12-31T00:00:00"/>
    <n v="89.428571428571431"/>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6. Crear plantilla de la Resolución que declara sin vigencia una facilidad de pago con el fin de que este contenga lo establecido en la actividad 58 del procedimiento PR-CA-0272 Facilidades de Pago"/>
    <s v="Diseñar la plantilla del acto administrativo"/>
    <s v="Plantilla"/>
    <n v="1"/>
    <d v="2019-04-15T00:00:00"/>
    <d v="2019-12-31T00:00:00"/>
    <n v="37.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Publicar la plantilla en el Sistema de Gestión de Calidad"/>
    <s v="Correo informando la publicación"/>
    <n v="1"/>
    <d v="2019-04-15T00:00:00"/>
    <d v="2019-12-31T00:00:00"/>
    <n v="37.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Socializar la plantilla a las dependencias de cobranzas a nivel nacional"/>
    <s v="Correo electrónico socializando la plantilla"/>
    <n v="1"/>
    <d v="2019-04-15T00:00:00"/>
    <d v="2019-12-31T00:00:00"/>
    <n v="37.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7. Modificar el Procedimiento PR-CA-0270 Cobro Coactivo – Mandamiento de pago, para Incluir en la actividad 5 el termino para proferir el Mandamiento de pago"/>
    <s v="Establecer las actualizaciones al procedimiento y solicitar la publicación del mismo"/>
    <s v="Procedimiento actualizado"/>
    <n v="1"/>
    <d v="2019-04-15T00:00:00"/>
    <d v="2019-12-31T00:00:00"/>
    <n v="37.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Publicar la nueva versión del procedimiento en el Sistema de Gestión de Calidad"/>
    <s v="Correo informando la publicación "/>
    <n v="1"/>
    <d v="2019-04-15T00:00:00"/>
    <d v="2019-12-31T00:00:00"/>
    <n v="37.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Socializar el procedimiento a las dependencias de cobranzas a nivel nacional"/>
    <s v="Correo electrónico socializando el procedimiento"/>
    <n v="1"/>
    <d v="2019-04-15T00:00:00"/>
    <d v="2019-12-31T00:00:00"/>
    <n v="37.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s v="INSP. 1707022420 _x000a_H 1,2,3,4,5"/>
    <s v="RG1"/>
    <s v="ID del hallazgo I. Ineficacia de la medida cautelar por inactividad procesal injustificada que conlleva a la prescripción de obligaciones fiscales disminuyendo el recaudo por valor de $ 1.337.851.514 y obligación a punto de prescribir por valor de $83.709.000."/>
    <s v="ID del Riesgo de Corrupción :  RFC 1. RFC 005 Pérdida de oportunidad y efectividad para ejercer la acción de cobro de los aportantes, contribuyentes u operadores por direccionamiento de las actuaciones administrativas para favorecer a un tercero."/>
    <s v="1. Administrar y gestionar la cartera conforme lo establece el Modelo a traves de la cartilla CT-CA-086, con base en la segmentación y priorización informada en el inventario publicado_x000a_"/>
    <s v="Repartir los expedientes de cobro conforme lo establecido en la Cartilla CT-CA-086 Vs 2 y realizar control y seguimiento a la ejecución del Proceso de Administración de Cartera, en cuanto al cumplimiento de los términos establecidos, verificando mensualmente su cumplimiento en una muestra de 20 expedientes enviando informe del resultado al buzón coordinacioncobranzas@dian.gov.co"/>
    <s v="Informe de resultado de la verificación"/>
    <n v="408"/>
    <d v="2020-02-15T00:00:00"/>
    <d v="2021-02-28T00:00:00"/>
    <n v="54.142857142857146"/>
    <n v="1"/>
    <n v="1"/>
    <x v="0"/>
    <s v="DGI_x000a_NC- Subproceso Recaudo - Devoluciones_x000a_Dirección de Gestión de Ingres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r>
  <r>
    <x v="2"/>
    <x v="3"/>
    <m/>
    <m/>
    <s v="ID del hallazgo II. fallas en la aplicación de los procedimientos y en los controles de gestión documental, unido a que el Sistema Informático SIPAC está siendo subutilizado."/>
    <m/>
    <s v="2. Se revisarán los riesgos establecidos en la matriz del proceso de administración de cartera, valorando la efectividad de los controles implementados para mitigar su materialización._x000a__x000a_"/>
    <s v="Desarrollar mesa de trabajo con los expertos en los procedimientos del proceso de administración de cartera y la Coordinación de Administración y Perfilamiento de Riesgos"/>
    <s v="FT 1674 Control Registro de Asistencia Reuniones, en donde se indique lo acordado en la mesa de trabajo con los expertos en los procedimientos del proceso de administración de cartera"/>
    <n v="1"/>
    <d v="2020-02-15T00:00:00"/>
    <d v="2020-06-30T00:00:00"/>
    <n v="19.428571428571427"/>
    <n v="1"/>
    <n v="1"/>
    <x v="0"/>
    <s v="DGI_x000a_NC- Subproceso Recaudo - Devoluciones_x000a_Dirección de Gestión de Ingres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r>
  <r>
    <x v="2"/>
    <x v="3"/>
    <m/>
    <m/>
    <s v="ID del hallazgo III. Levantamiento de medidas cautelares sin el cumplimiento de lo estipulado por los procedimientos PR-CA-0271 Cobro coactivo – Ejecución de Bienes del Deudor Versión 1 del 6/8/2014 y PR-CA-0345 Levantamiento de Medidas Cautelares Versión 1 del 28/6/2018, según su vigencia."/>
    <m/>
    <s v="3. Realizar control de legalidad durante la ejecución de todo el proceso por parte del Funcionario responsable del expediente._x000a__x000a_"/>
    <s v="Verificar trimestralmente el control de legalidad de las actuaciones procesales, evaluando la gestión en una muestra representativa de expedientes con bienes embargados para rematar y enviar informe del resultado al buzón coordinacioncobranzas@dian.gov.co"/>
    <s v="Informe de resultado de la verificación"/>
    <n v="136"/>
    <d v="2020-02-15T00:00:00"/>
    <d v="2021-02-28T00:00:00"/>
    <n v="54.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s v="ID del hallazgo IV. Desactualización y falta de implementación de los procedimientos relacionados con el proceso de Administración de Cartera evidenciado en los procedimientos PR-CA-0270 Cobro Coactivo – Mandamiento de Pago, PR-CA-0326 Investigación de Bienes, PR-CA-0327 Decretar Medida Cautelares, PR-CA-0345 Levantamiento de Medidas Cautelares."/>
    <m/>
    <s v="4. Dar cumplimiento a lo establecido en el Procedimiento de Investigación de bienes, en especial lo descrito en las actividades 2 Investigar bienes en bases de datos y 4 Consultar bases de datos_x000a__x000a_"/>
    <s v="Verificar trimestralmente el cumplimiento de las actividades señaladas en una muetra representativa de expedientes y enviar informe del resultado al buzón coordinacioncobranzas@dian.gov.co"/>
    <s v="Informe de resultado de la verificación"/>
    <n v="136"/>
    <d v="2020-02-15T00:00:00"/>
    <d v="2021-02-28T00:00:00"/>
    <n v="54.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5. Dar cumplimiento a lo establecido en el procedimiento Decretar medidas cautelares PR-CA-0327, en especial lo descrito en la actividad 9 Proferir la resolución y comunicado de embargo_x000a__x000a_"/>
    <s v="Verificar trimestralmente el cumplimiento de la actividad señalada en una muetra representativa de expedientes y enviar informe del resultado al buzón coordinacioncobranzas@dian.gov.co"/>
    <s v="Informe de resultado de la verificación"/>
    <n v="136"/>
    <d v="2020-02-15T00:00:00"/>
    <d v="2021-02-28T00:00:00"/>
    <n v="54.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s v="ID del hallazgo V. Falta de trazabilidad del cumplimiento de lo relacionado con la Notificación de los actos administrativos y en especial el Mandamiento de pago como lo establece el Estatuto Tributario en su Artículo 826."/>
    <m/>
    <s v="6. Aplicar lo establecido en el procedimiento PR-FI-0163 &quot;Organización de Documentos en Dependencias de la UAE DIAN&quot; Actividad 16. Organizar la carpeta o expediente a su cargo y en el IN-FI-0132 &quot;Organización de unidades documentales en dependencias de la UAE DIAN&quot;. Adicionalmente dar aplicación a los requisitos del numeral 7.1 &quot;Entradas - Acto administrativo con formato&quot; y demás conceptos y actividades afines a este subproceso con respecto al PR-FI-0159."/>
    <s v="Verificar trimestralmente en una muestra representativa de expedientes el cumplimiento del PR-FI-0163 &quot;Organización de Documentos en Dependencias de la UAE DIAN&quot;, el IN-FI-0132 &quot;Organización de unidades documentales en dependencias de la UAE DIAN&quot; y del numeral 7.1 &quot;Entradas - Acto administrativo con formato&quot; y demás conceptos y actividades afines a este subproceso con respecto al PR-FI-0159, enviando informe del resultado al buzón coordinacioncobranzas@dian.gov.co"/>
    <s v="Unidad documental / Expediente"/>
    <n v="136"/>
    <d v="2020-02-15T00:00:00"/>
    <d v="2021-02-28T00:00:00"/>
    <n v="54.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7. Ejecutar la actividad 3 del PR-CA-0345 Levantamiento de medidas cautelares, la cual establece que se debe &quot;Informar a otras direcciones seccionales el levantamiento de la medida cautelar. Cuando la causal del levantamiento de la medida cautelar es por extinción de la obligación, informar por correo electrónico a los Jefes de Cobro de otras Direcciones Seccionales sobre la existencia del bien embargado a favor de la UAE DIAN y su_x000a_inminente desembargo. Esperar por lo menos durante 5 días la solicitud de embargo de remanentes, de ser el caso&quot;"/>
    <s v="Verificar trimestralmente el cumplimiento de la actividad 3 del PR-CA-0345 Levantamiento de medidas cautelares en una muestra representativa de expedientes terminados y enviar informe del resultado al buzón coordinacioncobranzas@dian.gov.co"/>
    <s v="Correo_x000a_electrónico con la_x000a_Información del_x000a_levantamiento de_x000a_la medida_x000a_cautelar"/>
    <n v="136"/>
    <d v="2020-02-15T00:00:00"/>
    <d v="2021-02-28T00:00:00"/>
    <n v="54.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8. Realizar verificaciones con el fin de garantizar la correcta notificación de actos administrativos de acuerdo con lo reglamentado en el E.T."/>
    <s v="Reportar trimestralmente al GIT de Documentación o quien haga sus veces los casos de actos administrativos devueltos por correo por deficiencia en el trámite de notificación realizado por la Empresa 4/72."/>
    <s v="Informe expedido por el area de Cobranzas"/>
    <n v="136"/>
    <d v="2020-02-01T00:00:00"/>
    <d v="2021-02-15T00:00:00"/>
    <n v="54.285714285714285"/>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s v="INSP. 1707022419_x000a_H 1,2,3,4"/>
    <s v="RG1"/>
    <s v="ID del hallazgo I- Inactividad procesal injustificada durante el proceso de cobro, que conlleva a la prescripción de obligaciones en expedientes que contaban con medida cautelar, sin que se hubiera realizado al menos una diligencia de remate disminuyendo el recaudo en $645.045.450."/>
    <s v="ID del Riesgo de Corrupción :  RFC 1. RFC 005 Pérdida de oportunidad y efectividad para ejercer la acción de cobro de los aportantes, contribuyentes u operadores por direccionamiento de las actuaciones administrativas para favorecer a un tercero."/>
    <s v="1. Administrar y gestionar la cartera conforme lo establece el Modelo a traves de la cartilla CT-CA-086, con base en la segmentación y priorización informada en el inventario publicado_x000a__x000a_"/>
    <s v="“Repartir los expedientes de cobro conforme lo establecido en la Cartilla CT-CA-086 Vs 2 y realizar control y seguimiento a la ejecución del Proceso de Administración de Cartera, en cuanto al cumplimiento de los términos establecidos, verificando mensualmente su cumplimiento en una muestra de 20 expedientes del inventario de bienes embargados FT-CA-5255, de acuerdo con los criterios de priorización de cartera y que cuando no haya sido posible el reparto para desarrollar los procedimientos de Secuestro, Avalúo y Remate, según corresponda a la actuación que deba surtirse de acuerdo con la línea procesal, cuando haya trascurrido un término no mayor a seis (6) meses desde la última actuación, se reparta para su debida gestión y cumplimiento de los términos legales y procedimentales, enviando informe del resultado al buzón coordinacioncobranzas@dian.gov.co”"/>
    <s v="Informe de resultado de la verificación"/>
    <n v="408"/>
    <d v="2020-05-01T00:00:00"/>
    <d v="2021-04-30T00:00:00"/>
    <n v="52"/>
    <n v="1"/>
    <n v="1"/>
    <x v="0"/>
    <s v="DGI_x000a_NC - Subproceso Administración de Cartera _x000a_Dirección Operativa de Grandes Contribuyentes _x000a_Subdirección Operativa de Servicio,  Recaudo, Cobro y Devoluciones _x000a_Coordinación de Recaudo y Cobro_x000a__x000a_DS - Subproceso Administraciòn de Cartera_x000a_Direcciones Seccionales_x000a_División de Recaudo y Cobranzas _x000a_GIT Cobranzas de las DSIA de las 33 seccionales: Arauca, Armenia, Barrancabermeja, Barranquilla, Bogotá, Bucaramanga, Buenaventura, Cali, Cartagena, Cúcuta, Florencia, Girardot,  Ibagué, Leticia, Manizales, Medellín, Montería, Neiva, Palmira, Pasto, Pereira, Popayán, Quibdó, Riohacha, San Andrés, Santa Marta, Sincelejo, Sogamoso, Tuluá, Tunja, Valledupar, Villavicencio y Yopal_x000a__x000a_ACTUALIZADO_x000a_30112021"/>
  </r>
  <r>
    <x v="2"/>
    <x v="3"/>
    <m/>
    <m/>
    <s v="ID del hallazgo II. Fallas en la designación y falta de seguimiento de Auxiliares de la Justicia, por parte de las Direcciones Seccionales de Cali, Barranquilla y Medellín, en contravía con lo establecido en el artículo 48 y subsiguientes del Código General del Proceso y el Artículo 843-1 del Estatuto Tributario."/>
    <m/>
    <s v="2. Aplicar el Procedimiento PR-CA- 0418 de Designación, relevo y exclusión de auxiliares de la justicia en especial lo descrito en las actividad 1 Para la designación, seleccionar al Auxiliar de la listas de Auxiliares de la Justicia adoptada por la UAE DIAN mediante el mecanismo establecido en el Código General de_x000a_Proceso, y actividad 22 del mismo procedimiento manteniendo actualizada la lista de auxiliares en el aplicativo SIPAC._x000a_"/>
    <s v="Verificar Cuatrimestralmente mediante el FT-CA-5255 Inventario de Bienes embargados, la designación de los Auxiliares de la Justicia para los bienes secuestrados durante el periodo, donde se debe etablecer si los auxiliares estan siendo designados  de la lista conformada por el Consejo Superior de la Judicatura y que se este rotando la designación de los mismos, mediante la verificación  del 100% de actas de diligencia de secuestro de bienes efectuadas durante el periodo"/>
    <s v="Informe de resultado de la verificación"/>
    <n v="102"/>
    <d v="2020-05-01T00:00:00"/>
    <d v="2021-04-30T00:00:00"/>
    <n v="52"/>
    <n v="1"/>
    <n v="1"/>
    <x v="0"/>
    <s v="DGI_x000a_NC - Subproceso Administración de Cartera _x000a_Dirección Operativa de Grandes Contribuyentes _x000a_Subdirección Operativa de Servicio,  Recaudo, Cobro y Devoluciones _x000a_Coordinación de Recaudo y Cobro_x000a__x000a_DS - Subproceso Administraciòn de Cartera_x000a_Direcciones Seccionales_x000a_División de Recaudo y Cobranzas _x000a_GIT Cobranzas de las DSIA de las 33 seccionales: Arauca, Armenia, Barrancabermeja, Barranquilla, Bogotá, Bucaramanga, Buenaventura, Cali, Cartagena, Cúcuta, Florencia, Girardot,  Ibagué, Leticia, Manizales, Medellín, Montería, Neiva, Palmira, Pasto, Pereira, Popayán, Quibdó, Riohacha, San Andrés, Santa Marta, Sincelejo, Sogamoso, Tuluá, Tunja, Valledupar, Villavicencio y Yopal_x000a__x000a_ACTUALIZADO_x000a_30112021"/>
  </r>
  <r>
    <x v="2"/>
    <x v="3"/>
    <m/>
    <m/>
    <s v="ID del hallazgo III. Fallas en el seguimiento y control en la ejecución de las actividades relacionadas con el Remate de Bienes por parte de las Direcciones Seccionales de Cali, Medellín y Barranquilla, incumpliendo lo establecido en el procedimiento PR-CA-0271 “Cobro coactivo – ejecución de bienes del deudor” y el PR-CA- 0270 “Mandamiento de pago” y el de “Remate de Bienes” PR-CA-0391."/>
    <m/>
    <s v="3. Aplicar el control denominado &quot;Seguimiento mensual a los Secuestres&quot; definido en la Matriz de Riesgos versión 2 del Procedimiento de administración de Cartera y la actividad 7 del PR-CA-0419 Seguimiento a la Gestión y Aprobación de Cuentas del Secuestre                                                                                                                                                                                                                                                                                                                                      "/>
    <s v="Verificar cuatrimestralmente que se este diligenciado el formato FT-CA-2426 &quot;Evaluación a los auxiliares de la justicia&quot;mediante la verificación  del 10%, de los bienes secuestrados y que se haya efectuado la inspección ocular a estos mismos bienes, inspección que debe efectuarse por parte del auxiliar y en compañía del funcionario a cargo del expediente, para cada informe la muestra a seleccionar debe contener nuevos expedientes con el fin de rotar la totalidad del inventario de bienes los cuales hayan sido entregados en administración."/>
    <s v="Informe de resultado de la verificación"/>
    <n v="102"/>
    <d v="2020-05-01T00:00:00"/>
    <d v="2021-04-30T00:00:00"/>
    <n v="52"/>
    <n v="1"/>
    <n v="1"/>
    <x v="0"/>
    <s v="DGI_x000a_NC - Subproceso Administración de Cartera _x000a_Dirección Operativa de Grandes Contribuyentes _x000a_Subdirección Operativa de Servicio,  Recaudo, Cobro y Devoluciones _x000a_Coordinación de Recaudo y Cobro_x000a__x000a_DS - Subproceso Administraciòn de Cartera_x000a_Direcciones Seccionales_x000a_División de Recaudo y Cobranzas _x000a_GIT Cobranzas de las DSIA de las 33 seccionales: Arauca, Armenia, Barrancabermeja, Barranquilla, Bogotá, Bucaramanga, Buenaventura, Cali, Cartagena, Cúcuta, Florencia, Girardot,  Ibagué, Leticia, Manizales, Medellín, Montería, Neiva, Palmira, Pasto, Pereira, Popayán, Quibdó, Riohacha, San Andrés, Santa Marta, Sincelejo, Sogamoso, Tuluá, Tunja, Valledupar, Villavicencio y Yopal_x000a__x000a_ACTUALIZADO_x000a_30112021"/>
  </r>
  <r>
    <x v="2"/>
    <x v="3"/>
    <m/>
    <m/>
    <s v="ID del hallazgo IV. Falta de gestión en el seguimiento y control de los documentos que hacen parte de un expediente, que garanticen la fiabilidad de la información. Incumplimiento de la condición requerida en el inicio de los procedimientos que hacen parte de la acción de cobro “Los folios y consecutivos del expediente físico deben coincidir exactamente con los folios y consecutivos del expediente de SIPAC."/>
    <m/>
    <m/>
    <m/>
    <m/>
    <m/>
    <m/>
    <m/>
    <m/>
    <m/>
    <m/>
    <x v="3"/>
    <m/>
  </r>
  <r>
    <x v="2"/>
    <x v="3"/>
    <s v="INSP. 1707022423_x000a_H 1,2,3"/>
    <s v="RG1"/>
    <s v="ID del hallazgo I. Facilidades de pago aprobadas por valor de $2.531.717.000 con tercero garante, tipo de bien inmueble, otorgadas con debilidades en los soportes suministrados a la DSIB en cumplimiento de los requisitos mínimos definidos.      "/>
    <s v="ID del Riesgo de Corrupción :  RFC Expedir y/o modificar facilidades de pago con garantía sustentada en documentos adulterados y/o falsificados para favorecer a terceros."/>
    <s v="1. Modificar la actividad 9 del PR-CA-0272  _x000a_"/>
    <s v="Incluir el siguiente texto en la actividad No. 9  &quot; cada seccional deberá implementar los controles que permitan comprobar la autenticidad de los documentos aportados para el otorgamiento de la facilidad , para lo cual se deberá hacer uso de las  bases de información  gratuitas y publicas tales como;   información notarial, catastral, registro de naves y aeronaves entre otras,  dejando el correspondiente registro de la verificación realizada en el formato FT-CA-1994 &quot; Papeles de trabajo de administración de cartera&quot;                                                                 "/>
    <s v="Modificación del   PR-CA-0272"/>
    <n v="1"/>
    <d v="2020-03-15T00:00:00"/>
    <d v="2020-08-30T00:00:00"/>
    <n v="24"/>
    <n v="1"/>
    <n v="1"/>
    <x v="0"/>
    <s v="DGI_x000a_NC - Subproceso Administracion de Cartera _x000a_NC - Subproceso  Recaudo - Devoluciones_x000a_Direccion de Gestion de Impuestos_x000a_Subdireccion de Recaudo_x000a_Subdireccion de Cobranzas y Control Extensivo  _x000a_Coordinacion de Administracion de aplicativos de Impuestos_x000a_Coordinacion de Cobranzas_x000a__x000a_ACTUALIZADO_x000a_30112021"/>
  </r>
  <r>
    <x v="2"/>
    <x v="3"/>
    <m/>
    <m/>
    <s v="ID del hallazgo II. Se aprobaron facilidades de pago por valor de $2.098.772.914 con el mismo número de acto administrativo. "/>
    <m/>
    <s v="2. Adicionar la actividad 26 del PR-CA-0272 .                                                      "/>
    <s v="Incluir el siguiente texto en la actividad No. 26  &quot;previa la  revisión de las pruebas evidenciadas en el formato FT-CA-1994  &quot;Papeles de trabajo de administración de cartera&quot;, diligenciado en la actividad No.9 con la información de comprobación de autenticidad de los documentos.                             "/>
    <s v="Modificación del   PR-CA-0272"/>
    <n v="1"/>
    <d v="2020-03-15T00:00:00"/>
    <d v="2020-08-30T00:00:00"/>
    <n v="24"/>
    <n v="1"/>
    <n v="1"/>
    <x v="0"/>
    <s v="DGI_x000a_NC - Subproceso Administracion de Cartera _x000a_NC - Subproceso  Recaudo - Devoluciones_x000a_Direccion de Gestion de Impuestos_x000a_Subdireccion de Recaudo_x000a_Subdireccion de Cobranzas y Control Extensivo  _x000a_Coordinacion de Administracion de aplicativos de Impuestos_x000a_Coordinacion de Cobranzas_x000a__x000a_ACTUALIZADO_x000a_30112021"/>
  </r>
  <r>
    <x v="2"/>
    <x v="3"/>
    <m/>
    <m/>
    <s v="ID del hallazgo III. Debilidades en la calidad y poblamiento de la información relacionada con facilidades de pago (bases de gestión y reportes).  "/>
    <m/>
    <s v="3. Adicionar al Numeral 3.2 del lPR-CA-0272 .                                                      "/>
    <s v="Incluir en el No 3.2 &quot; Control a las facilidades de pago&quot; el siguiente texto &quot; * Con el fin de verificar que se haya incluido  la totalidad de la información con la calidad requerida en el formato FT-CA-2616 &quot;Control facilidades de pago&quot;, el jefe de facilidades de pago o quien haga sus veces deberá realizar mensualmente cruces de información entre el reparto realizado a los funcionarios, la información registrada en dicho formato y las actuaciones realizadas durante el período."/>
    <s v="Modificación del   PR-CA-0272"/>
    <n v="1"/>
    <d v="2020-03-15T00:00:00"/>
    <d v="2020-08-30T00:00:00"/>
    <n v="24"/>
    <n v="1"/>
    <n v="1"/>
    <x v="0"/>
    <s v="DGI_x000a_NC - Subproceso Administracion de Cartera _x000a_NC - Subproceso  Recaudo - Devoluciones_x000a_Direccion de Gestion de Impuestos_x000a_Subdireccion de Recaudo_x000a_Subdireccion de Cobranzas y Control Extensivo  _x000a_Coordinacion de Administracion de aplicativos de Impuestos_x000a_Coordinacion de Cobranzas_x000a__x000a_ACTUALIZADO_x000a_30112021"/>
  </r>
  <r>
    <x v="2"/>
    <x v="3"/>
    <m/>
    <m/>
    <m/>
    <m/>
    <s v="4. Adicionar al Numeral 3.2 del lPR-CA-0272 .                                                      "/>
    <s v="Incluir en el numeral 4.1.2.5.&quot;Embargo de bienes sujetos a registro&quot; del Instructivo IN-CA-0070 &quot; Garantías y otras actuaciones&quot; el siguiente texto: &quot;Cuando la garantía ofrecida sea un bien inmueble, en atención a que la misma debe prestar suficiente respaldo para el pago de las obligaciones y estar libre de limitaciones,  se deberá realizar una revisión de la información de identificación de las garantías incluida en el formato FT-CA-2616 &quot;Control facilidades de pago&quot;, con el fin de identificar que el bien ofrecido en garantía  no haya sido aceptado como respaldo de otra facilidad de pago en la misma Seccional y que en caso de haberlo  sido, cumpla los requisitos de idoneidad para ser aceptada. Para la verificación a nivel nacional se deberá enviar correo electrónico al área competente para que en cada una se revise dicha información y se remita la información incluida en el formato  FT-CA-2616 &quot;Control facilidades de pago&quot; sobre el bien consultado, cuando corresponda. "/>
    <s v="Modificación del   PR-CA-0272"/>
    <n v="1"/>
    <d v="2020-03-15T00:00:00"/>
    <d v="2020-08-30T00:00:00"/>
    <n v="24"/>
    <n v="1"/>
    <n v="1"/>
    <x v="0"/>
    <s v="DGI_x000a_NC - Subproceso Administracion de Cartera _x000a_NC - Subproceso  Recaudo - Devoluciones_x000a_Direccion de Gestion de Impuestos_x000a_Subdireccion de Recaudo_x000a_Subdireccion de Cobranzas y Control Extensivo  _x000a_Coordinacion de Administracion de aplicativos de Impuestos_x000a_Coordinacion de Cobranzas_x000a__x000a_ACTUALIZADO_x000a_30112021"/>
  </r>
  <r>
    <x v="2"/>
    <x v="3"/>
    <s v="INSP.1707022409 _x000a_H 1, 2,3,4,5,6,7,8"/>
    <s v="RG1_x000a__x000a_RFC1_x000a__x000a_RFC2"/>
    <s v="ID del hallazgo I. La Dirección Seccional de Impuestos y Aduanas de Arauca no está ejerciendo algunos de los controles definidos por la DIAN para el trámite de solicitudes de devoluciones y/o compensaciones."/>
    <s v="ID del Riesgo de Corrupción :  RFC 1. - Conceder devoluciones sin el lleno de los requisitos, de manera intencional_x000a__x000a_ID del Riesgo de Corrupción :  RFC 2. - Acción u omisión para adelantar, retardar o manipular la información previa y la contenida en un acto administrativo de devolución para favorecimiento propio o de terceros."/>
    <s v="Validación responsabilidades del agente retenedor"/>
    <s v="Elaborar especificación funcional de ajuste a la marca 10432"/>
    <s v="Documento especificación funcional"/>
    <n v="1"/>
    <d v="2019-02-18T00:00:00"/>
    <d v="2019-03-11T00:00:00"/>
    <n v="3"/>
    <n v="1"/>
    <n v="1"/>
    <x v="0"/>
    <s v="DGI_x000a_NC - Subproceso Recaudo - Devoluciones_x000a_Direccion de Gestion de Impuestos _x000a_Subdirección de Devoluciones_x000a__x000a_ACTUALIZADO_x000a_30112021"/>
  </r>
  <r>
    <x v="2"/>
    <x v="3"/>
    <m/>
    <m/>
    <m/>
    <m/>
    <m/>
    <s v="Ajuste tecnológico y puesta en producción de la marca 10432"/>
    <s v="Validación marca 10432 ajustada y puesta en producción"/>
    <n v="1"/>
    <d v="2019-03-12T00:00:00"/>
    <d v="2019-09-30T00:00:00"/>
    <n v="28.857142857142858"/>
    <n v="1"/>
    <n v="1"/>
    <x v="0"/>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_x000a_"/>
  </r>
  <r>
    <x v="2"/>
    <x v="3"/>
    <m/>
    <m/>
    <m/>
    <m/>
    <s v="Actualización y publicación cartilla guía de sustanciación para incluir el manejo que debe aplicarse, así: i) cuando se detecten retenciones practicadas sin declaración ni pago por parte del agente retenedor, los responsables del Subproceso de Devoluciones en cada Dirección Seccional deben enviar informe trimestral de los casos detectados a la Coordinación de Devoluciones y Compensaciones  para que esta Coordinación consolide la información y la remita a la Coordinación de Control Extensivo de la Subdirección de Gestión de Recaudo y Cobranzas a efectos de que esta dependencia incluya los omisos en las campañas de omisos; ii) cuando se detecten retenciones inexistentes , llevar a Reunión de Evaluación y Control de Devoluciones a efectos de suspensión de términos para auditoría de fondo de la solicitud de devolución; en aplicación de los señalado en los artículos 857-1 y 859 del E.T. "/>
    <s v="Ajustar cartilla guía de sustanciación de solicitudes de devolución y/o compensación, para el capítulo saldos a favor en renta y ventas."/>
    <s v="Cartilla guía de sustanciación actualizada, socializada y publicada con el manejo que debe aplicarse cuando se detecte retenciones practicadas sin declaración ni pago por parte del agente retenedor o retenciones inexistentes, en aplicación de los señalado en los artículos 857-1 y 859 del E.T. "/>
    <n v="1"/>
    <d v="2019-02-18T00:00:00"/>
    <d v="2019-04-30T00:00:00"/>
    <n v="10.142857142857142"/>
    <n v="1"/>
    <n v="1"/>
    <x v="0"/>
    <s v="DGI_x000a_NC - Subproceso Recaudo - Devoluciones_x000a_Direccion de Gestion de Impuestos _x000a_Subdirección de Devoluciones_x000a__x000a_ACTUALIZADO_x000a_30112021"/>
  </r>
  <r>
    <x v="2"/>
    <x v="3"/>
    <m/>
    <m/>
    <s v="ID del hallazgo II. En las Direcciones Seccionales de Impuestos de Bogotá y Medellín, se encontraron 680 solicitudes de devolución de los años 2015 a 2017, con marcas no sustanciadas con ocasión del “plan de contingencia” y a pesar de ello no fueron reportadas para fiscalización, de estas se pudo determinar para 252, que tienen un valor efectivo en devoluciones por $68.691.368.000. "/>
    <m/>
    <s v="Realización de auditorías de escritorio al 10% de los expedientes de solicitudes de devolución de saldos a favor en renta y ventas, resueltas durante la vigencia 1 de agosto de 2018 al 31 de julio de 2019 por la Dirección Seccional de Impuestos y Aduanas de Arauca, con alcance hasta el pago de las devoluciones y cierre de asuntos."/>
    <s v="Planear Auditorías de escritorio"/>
    <s v="Documento Planeación Auditoría"/>
    <n v="1"/>
    <d v="2019-02-18T00:00:00"/>
    <d v="2019-03-31T00:00:00"/>
    <n v="5.8571428571428568"/>
    <n v="1"/>
    <n v="1"/>
    <x v="0"/>
    <s v="DGI_x000a_NC - Subproceso Recaudo - Devoluciones_x000a_Direccion de Gestion de Impuestos _x000a_Subdirección de Devoluciones_x000a__x000a_ACTUALIZADO_x000a_30112021"/>
  </r>
  <r>
    <x v="2"/>
    <x v="3"/>
    <m/>
    <m/>
    <m/>
    <m/>
    <m/>
    <s v="Ejecutar Plan de Auditorías de escritorio"/>
    <s v="Papeles de trabajo y formato FT CI 1996 &quot;Planes de Mejoramiento&quot;, debidamente diligenciados."/>
    <n v="12"/>
    <d v="2019-04-01T00:00:00"/>
    <d v="2020-03-31T00:00:00"/>
    <n v="52.142857142857146"/>
    <n v="1"/>
    <n v="1"/>
    <x v="0"/>
    <s v="DGI_x000a_NC - Subproceso Recaudo - Devoluciones_x000a_Direccion de Gestion de Impuestos _x000a_Subdirección de Devoluciones_x000a__x000a_ACTUALIZADO_x000a_30112021"/>
  </r>
  <r>
    <x v="2"/>
    <x v="3"/>
    <m/>
    <m/>
    <m/>
    <m/>
    <s v="Autocapacitación en procedimientos del Subproceso de Devoluciones y Compensaciones, teniendo en cuenta que este control está incluido en la Matriz de Riesgos del Subproceso de Devoluciones y Compensaciones"/>
    <s v="Ejecutar Jornadas de Autocapacitación de cada uno de los siguientes procedimientos: PRE RE 0124, PR RE 0125, PR RE 0126,  PR RE 0127, PRE RE 0128, PR RE 0130, PR RE 0133"/>
    <s v="Formato 1674 Control de Asistencia a Reuniones"/>
    <n v="238"/>
    <d v="2019-02-18T00:00:00"/>
    <d v="2019-05-31T00:00:00"/>
    <n v="14.571428571428571"/>
    <n v="1"/>
    <n v="1"/>
    <x v="0"/>
    <s v="DGI_x000a_DS - Subproceso Recaudo - Devoluciones  _x000a_División de Recaudo y Cobranzas_x000a_División de Recaudo_x000a_Direcciones Seccionales de Impuestos_x000a_Direcciones Seccionales de Impuestos y Aduanas_x000a__x000a_ACTUALIZADO_x000a_30112021"/>
  </r>
  <r>
    <x v="2"/>
    <x v="3"/>
    <m/>
    <m/>
    <s v="ID del hallazgo III. Solicitudes de devolución aprobadas y soportadas con retenciones practicadas por personas que no se encuentran en los sistemas informáticos electrónicos de la DIAN (RUT desconocidos no identificados).  "/>
    <m/>
    <s v="Actualización de la matriz de riesgos del Subproceso de Devoluciones y Compensaciones, a fin de incluir las acciones de control, así: así: i) cuando se detecte retenciones practicadas sin declaración ni pago por parte del agente retenedor, notificar a Fiscalización a efectos de que esta dependencia profiera emplazamiento para declarar a estos terceros; ii) cuando se detecten retenciones inexistentes , llevar a Reunión de Evaluación y Control de Devoluciones a efectos de suspensión de términos para auditoría de fondo de la solicitud de devolución; en aplicación de los señalado en los artículos 857-1 y 859 del E.T. "/>
    <s v="Modificar el control C5 en la matriz de riesgos del subproceso de devoluciones"/>
    <s v="Matriz de Riesgos del Subprtoceso de Devoluciones publicada y ajustada"/>
    <n v="1"/>
    <d v="2019-02-18T00:00:00"/>
    <d v="2019-05-31T00:00:00"/>
    <n v="14.571428571428571"/>
    <n v="1"/>
    <n v="1"/>
    <x v="0"/>
    <s v="DGI_x000a_NC - Subproceso Recaudo - Devoluciones_x000a_Direccion de Gestion de Impuestos _x000a_Subdirección de Devoluciones_x000a__x000a_ACTUALIZADO_x000a_30112021"/>
  </r>
  <r>
    <x v="2"/>
    <x v="3"/>
    <m/>
    <m/>
    <m/>
    <m/>
    <s v="Reforzar los programas de Fiscalización a fin de identificar las personas naturales y jurídicas que fungen como agentes de retención y no han cumplido con sus deberes formales ni sustanciales ante la Administración Tributaria."/>
    <s v="Elaborar listado de los agentes retenedores que le retienen a los solicitantes de devoluciones y no la declaren o no la paguen."/>
    <s v="Informe consolidado de omisos detectados en el subproceso de devoluciones ejecutado en las Direcciones Seccionales, enviado a la Coordinación de Control Extensivo"/>
    <n v="1"/>
    <d v="2020-08-01T00:00:00"/>
    <d v="2020-09-14T00:00:00"/>
    <n v="6.2857142857142856"/>
    <n v="1"/>
    <n v="1"/>
    <x v="0"/>
    <s v="DGI_x000a_NC - Subproceso Recaudo - Devoluciones_x000a_Direccion de Gestion de Impuestos _x000a_Subdirección de Devoluciones_x000a__x000a_ACTUALIZADO_x000a_30112021"/>
  </r>
  <r>
    <x v="2"/>
    <x v="3"/>
    <m/>
    <m/>
    <m/>
    <m/>
    <m/>
    <s v="Realizar campaña de control  dirigida a los contribuyentes de no declaran y/o no pagan a la DIAN las retenciones efe"/>
    <s v="Documento campaña dirigida a los contribuyentes de no declaran y/o no pagan a la DIAN las retenciones efectuadas."/>
    <n v="1"/>
    <d v="2020-09-18T00:00:00"/>
    <d v="2020-11-30T00:00:00"/>
    <n v="10.428571428571429"/>
    <n v="1"/>
    <n v="1"/>
    <x v="0"/>
    <s v="DGI_x000a_NC - Subproceso Administracion de Cartera_x000a_Direccion de Gestion de Impuestos_x000a_Subdireccion de Cobranzas y Control Extensivo_x000a_Coordinación Control Extensivo de Obligaciones_x000a__x000a_ACTUALIZADO_x000a_30112021"/>
  </r>
  <r>
    <x v="2"/>
    <x v="3"/>
    <m/>
    <m/>
    <s v="ID del hallazgo IV. Solicitudes de devolución tramitadas y soportadas por transacciones con personas naturales que no tienen la calidad de retenedores porque que no registran en el formulario 001- RUT la responsabilidad, calidad y atributo identificado con el código 07, que hace referencia a “Retención en la fuente a título de renta”. (No tienen la calidad de Agente de retención registrada o actualizada en el RUT)."/>
    <m/>
    <m/>
    <s v="Remitir los insumos a  la Coordinación de Programas de Control y Facilitación de  la Subdirección de Gestión de Análisis Operacional- DGO,  los  resultados de la Campaña de Control, para el diseño del programa de control a agentes de retención, de acuerdo con el  PR-GM-0382 “CONTROL EXTENSIVO DE OBLIGACIONES”, que establece  que el resultado de las campañas deberá remitirse a la Subdirecciín de Gestión de Análisis Operacional.- Actividad 26, "/>
    <s v="Documento con la información de los agentes de retención, que requieren control de fiscalización,  como insumo para el diseño de programa. _x000a_"/>
    <n v="1"/>
    <d v="2020-12-01T00:00:00"/>
    <d v="2020-12-31T00:00:00"/>
    <n v="4.2857142857142856"/>
    <n v="1"/>
    <n v="1"/>
    <x v="0"/>
    <s v="DGI_x000a_NC - Subproceso Administracion de Cartera_x000a_Direccion de Gestion de Impuestos_x000a_Subdireccion de Cobranzas y Control Extensivo_x000a_Coordinación Control Extensivo de Obligaciones_x000a__x000a_ACTUALIZADO_x000a_30112021"/>
  </r>
  <r>
    <x v="2"/>
    <x v="3"/>
    <m/>
    <m/>
    <m/>
    <m/>
    <m/>
    <s v="Remitir los insumos a la Subdirección de Gestión de Fiscalización Tributaria con la aplicación previa de criterios de selección, para que la Subdirección de Gestión de Fiscalización tributaria pueda  “Proferir acto administrativo con los lineamientos para la ejecución de la acción de control a nivel nacional” ,con lo cual habría mayores posibilidades de gestión y  menos desgaste administrativo, que si se recibieran los insumos sin los filtros a que haya lugar y sin tener en cuenta la capacidad operativa de cada seccional."/>
    <s v=" Base de casos de seleccionados y Documento de Criterios de Selección_x000a__x000a_"/>
    <n v="1"/>
    <d v="2021-01-04T00:00:00"/>
    <d v="2021-05-31T00:00:00"/>
    <n v="21"/>
    <n v="1"/>
    <n v="1"/>
    <x v="0"/>
    <s v="DGI_x000a_NC - Subproceso Gestión de Riesgo y Programas _x000a_Dirección de Gestión  Estratégica y de Analítica_x000a_Subdirección Análisis de Riesgo y Programas_x000a_Coordinación Programas y Campañas de Control_x000a__x000a_ACTUALIZADO_x000a_30112021"/>
  </r>
  <r>
    <x v="2"/>
    <x v="3"/>
    <m/>
    <m/>
    <m/>
    <m/>
    <m/>
    <s v="Proferirir acto administrativo con los lineamientos para la ejecución del programa control a nivel nacional"/>
    <s v="Memorando con los lineamientos de auditoría para la ejecución del programa  de control."/>
    <n v="1"/>
    <d v="2021-06-01T00:00:00"/>
    <d v="2021-08-31T00:00:00"/>
    <n v="13"/>
    <n v="1"/>
    <n v="1"/>
    <x v="0"/>
    <s v="DGI_x000a_NC - Subproceso Fiscalización y Liquidación_x000a_Dirección de Gestión de Fiscalización_x000a_Subdirección de Fiscalización Tributaria_x000a_Coordinación de Sistemas de Información y Procedimiento de Fiscalización _x000a__x000a_ACTUALIZADO_x000a_30112021"/>
  </r>
  <r>
    <x v="2"/>
    <x v="3"/>
    <m/>
    <m/>
    <m/>
    <m/>
    <s v="Aplicación de  los procedimientos definidos orientados a ejercer de manera eficiente el recaudo de personas naturales y jurídicas que practican retenciones en la fuente los cuales no declaran, ni pagan a la DIAN"/>
    <s v="La Coordinación de Devoluciones y Compensaciones enviará a la Coordinación de Control Extensivo en forma trimestral (primeros 5 días después de la culminación de cada trimestre del año) la realación consolidada de los casos detectados en las Direcciones Seccionales de retenciones practicadas sin declaración ni pago por parte del agente retenedor para que la Coordinación de Control Extensivo incluya estos omisos en las campañas de omisos"/>
    <s v="Informe consolidado de omisos detectados en el subproceso de devoluciones ejecutado en las Direcciones Seccionales, enviado a la Coordinación de Control Extensivo"/>
    <n v="4"/>
    <d v="2019-04-05T00:00:00"/>
    <d v="2020-04-05T00:00:00"/>
    <n v="52.285714285714285"/>
    <n v="1"/>
    <n v="1"/>
    <x v="0"/>
    <s v="DGI_x000a_NC - Subproceso Recaudo - Devoluciones_x000a_Direccion de Gestion de Impuestos- Subdirección de Devoluciones_x000a__x000a_ACTUALIZADO_x000a_30112021"/>
  </r>
  <r>
    <x v="2"/>
    <x v="3"/>
    <m/>
    <m/>
    <s v="ID del hallazgo V. Solicitudes de devolución cuyos agentes de retención (personas naturales) no presentan la declaración de retención en la fuente ni pagan lo recaudado a la Administración Tributaria."/>
    <m/>
    <s v="Realización de campaña de actualización del RUT"/>
    <s v="Invitar a los contribuyentes que han presentado declaraciones de retención en la fuente y no tienen dicha responsabilidad registrada en el RUT , a efectuar la actualización pertinente del RUT"/>
    <s v="Listado de RUT Actualizados"/>
    <n v="1"/>
    <d v="2019-02-18T00:00:00"/>
    <d v="2019-06-30T00:00:00"/>
    <n v="18.857142857142858"/>
    <n v="1"/>
    <n v="1"/>
    <x v="0"/>
    <s v="DGI_x000a_NC - Subproceso Administración de Cartera_x000a_Direccion de Gestion de Impuestos_x000a_Subdireccion de Cobranzas y Control Extensivo_x000a_Coordinación Control Extensivo de Obligaciones_x000a__x000a_ACTUALIZADO_x000a_30112021"/>
  </r>
  <r>
    <x v="2"/>
    <x v="3"/>
    <m/>
    <m/>
    <m/>
    <m/>
    <s v="Elaboración acta de criterios de inclusión forzosa de solicitudes de devolución y/o compensación"/>
    <s v="Elaboración y aprobación de acta de criterios de inclusión forzosa para solicitudes de devolución"/>
    <s v="Acta de Criterios de Inclusión Forzosa"/>
    <n v="1"/>
    <d v="2019-02-18T00:00:00"/>
    <d v="2019-02-28T00:00:00"/>
    <n v="1.4285714285714286"/>
    <n v="1"/>
    <n v="1"/>
    <x v="0"/>
    <s v="DGI_x000a_NC - Subproceso Recaudo - Devoluciones_x000a_Dirección de Gestión de Impuestos.                                                                        _x000a_Dirección Seccional de Impuestos y Aduanas de Arauca_x000a_División de Recaudo y Cobranzas._x000a__x000a_ACTUALIZADO_x000a_30112021_x000a_"/>
  </r>
  <r>
    <x v="2"/>
    <x v="3"/>
    <m/>
    <m/>
    <m/>
    <m/>
    <s v="Realización de las reuniones de evaluación y control de devoluciones conforme lo señalado en los procedimientos  PRE RE 0124  y PR RE 0125"/>
    <s v="Desarrollar reunión de evaluación y control de devoluciones"/>
    <s v="Acta de Reunión de Evaluacióin y Control de Devoluciones"/>
    <n v="4"/>
    <d v="2019-03-04T00:00:00"/>
    <d v="2019-04-30T00:00:00"/>
    <n v="8.1428571428571423"/>
    <n v="1"/>
    <n v="1"/>
    <x v="0"/>
    <s v="DGI_x000a_NC - Subproceso Recaudo - Devoluciones_x000a_Dirección de Gestión de Impuestos.                                                                        _x000a_Dirección Seccional de Impuestos y Aduanas de Arauca_x000a_División de Recaudo y Cobranzas._x000a__x000a_ACTUALIZADO_x000a_30112021_x000a_"/>
  </r>
  <r>
    <x v="2"/>
    <x v="3"/>
    <m/>
    <m/>
    <m/>
    <m/>
    <s v="La Dirección Seccional de Impuestos y Aduanas de Arauca debe realizar una campaña de mejoramiento del archivo físico de la seccional, en donde además de foliar cada hoja que pertenezca a los expedientes, se debe cambiar las carpetas y rotular cada una de ellas en orden cronológico y no dejar hojas sueltas, que no da seguridad al área al no poder soportar las consultas necesarias de auditoría y de gestión que se requieran."/>
    <s v="Conformar, organizar y conservar las unidades documentales conforme lo establecido en los procedimientos PR FI 0155 y PR FI 0163"/>
    <s v="Archivo de Gestion debidamente organizado de acuerdo a las tablas de retención documental"/>
    <n v="1"/>
    <d v="2019-04-01T00:00:00"/>
    <d v="2020-12-31T00:00:00"/>
    <n v="91.428571428571431"/>
    <n v="1"/>
    <n v="1"/>
    <x v="0"/>
    <s v="DGI_x000a_NC - Subproceso Recaudo - Devoluciones_x000a_Dirección de Gestión de Impuestos.                                                                        _x000a_Dirección Seccional de Impuestos y Aduanas de Arauca_x000a_División de Recaudo y Cobranzas._x000a__x000a_ACTUALIZADO_x000a_30112021_x000a_"/>
  </r>
  <r>
    <x v="2"/>
    <x v="3"/>
    <m/>
    <m/>
    <s v="ID del hallazgo VI. Solicitudes de devolución efectivas soportadas por agentes de retención en la fuente omisos o ineficaces, sin que se haya iniciado acciones de fiscalización o notificado de oficio persuasivo penalizable contra ellos por valor de $414.959.895."/>
    <m/>
    <s v="La Dirección Seccional de Impuestos y Aduanas de Arauca debe iniciar las acciones correspondientes a fin de reparar el daño causado a la Nación con ocasión a las devoluciones concedidas sin sujeción a la Doctrina oficial de la DIAN respecto de los pagos en exceso en virtud de las leyes 1607 de 2012 y 1739 de 2014."/>
    <s v="Revisar la existencia de devoluciones concedidas durante los años 2015, 2016 y 2017, sin sujeción a la Doctrina oficial de la DIAN respecto de los pagos en exceso en virtud de las leyes 1607 de 2012 y 1739 de 2014."/>
    <s v="Informe e devoluciones concedidas durante los años 2015, 2016 y 2017, sin sujeción a la Doctrina oficial de la DIAN respecto de los pagos en exceso en virtud de las leyes 1607 de 2012 y 1739 de 2014. Del resultado del informe se tomarán las acciones pertinentes."/>
    <n v="1"/>
    <d v="2019-02-18T00:00:00"/>
    <d v="2019-07-31T00:00:00"/>
    <n v="23.285714285714285"/>
    <n v="1"/>
    <n v="1"/>
    <x v="0"/>
    <s v="DGI_x000a_NC - Subproceso Recaudo - Devoluciones_x000a_Dirección de Gestión de Impuestos.                                                                        _x000a_Dirección Seccional de Impuestos y Aduanas de Arauca_x000a_División de Recaudo y Cobranzas._x000a__x000a_ACTUALIZADO_x000a_30112021_x000a_"/>
  </r>
  <r>
    <x v="2"/>
    <x v="3"/>
    <m/>
    <m/>
    <m/>
    <m/>
    <s v="La Dirección Seccional de Impuestos y Aduanas de Arauca debe conciliar y soportar a la Coordinación de Contabilidad del Nivel Central los movimientos del fondo rotatorio de devoluciones FRD con el ánimo de reactivar los pagos de devoluciones."/>
    <s v="Realizar mensualmente conciliación Libro Fondo Rotatorio Devoluciones Vs. Extracto Bancario"/>
    <s v="Formato FT RE 1937"/>
    <n v="12"/>
    <d v="2019-03-05T00:00:00"/>
    <d v="2020-03-05T00:00:00"/>
    <n v="52.285714285714285"/>
    <n v="1"/>
    <n v="1"/>
    <x v="0"/>
    <s v="DGI_x000a_NC - Subproceso Recaudo - Devoluciones_x000a_Dirección de Gestión de Impuestos.                                                                        _x000a_Dirección Seccional de Impuestos y Aduanas de Arauca_x000a_División de Recaudo y Cobranzas._x000a__x000a_ACTUALIZADO_x000a_30112021_x000a_"/>
  </r>
  <r>
    <x v="2"/>
    <x v="3"/>
    <m/>
    <m/>
    <m/>
    <m/>
    <s v="Solicitar un servicio de consulta web, para que las seccionales puedan acceder al modelo de puntaje único MOPU "/>
    <s v="Elaborar especificación funcional"/>
    <s v="Documento de requerimientos de alto Nivel"/>
    <n v="1"/>
    <d v="2019-06-15T00:00:00"/>
    <d v="2020-06-15T00:00:00"/>
    <n v="52.285714285714285"/>
    <n v="1"/>
    <n v="1"/>
    <x v="0"/>
    <s v="DGI_x000a_NC - Subproceso Gestión de Riesgo y Programas_x000a_Dirección de Gestión  Estrategica y de Analitica_x000a_Subdirección Analisis de Riesgo y Programas_x000a_Coordinación Riesgos de Cumplimiento Tributario, Aduanero y Cambiario_x000a__x000a_NC - Subproceso de Innovación y Tecnología_x000a_Direccción de Gestión de Innovacion y Tecnologia_x000a_Subdirección de Soluciones y Desarrollo_x000a__x000a_ACTUALIZADO_x000a_30112021"/>
  </r>
  <r>
    <x v="2"/>
    <x v="3"/>
    <m/>
    <m/>
    <m/>
    <m/>
    <m/>
    <s v="Elaboración del Plan de trabajo"/>
    <s v="Documento Plan de trabajo"/>
    <n v="1"/>
    <d v="2020-05-01T00:00:00"/>
    <d v="2020-09-01T00:00:00"/>
    <n v="17.571428571428573"/>
    <n v="1"/>
    <n v="1"/>
    <x v="0"/>
    <s v="DGI_x000a_NC - Subproceso Gestión de Riesgo y Programas_x000a_Dirección de Gestión  Estrategica y de Analitica_x000a_Subdirección Analisis de Riesgo y Programas_x000a_Coordinación Riesgos de Cumplimiento Tributario, Aduanero y Cambiario_x000a__x000a_NC - Subproceso de Innovación y Tecnología_x000a_Direccción de Gestión de Innovacion y Tecnologia_x000a_Subdirección de Soluciones y Desarrollo_x000a__x000a_ACTUALIZADO_x000a_30112021"/>
  </r>
  <r>
    <x v="2"/>
    <x v="3"/>
    <m/>
    <m/>
    <s v="ID del hallazgo VII. Incumplimiento de las acciones definidas en el plan de mejoramiento para devoluciones suscrito por la Subdirección de Gestión de Recaudo y Cobranzas en la Dirección Seccional de Impuestos y Aduanas de Arauca."/>
    <m/>
    <m/>
    <s v="Realizar el desarrollo e implementación de la consulta web para el  modelo de puntaje único MOPU "/>
    <s v="Desarrollo puesto en producción"/>
    <n v="1"/>
    <s v="Por definir- de acuerdo con el Plan de trabajo organizado por las áreas"/>
    <d v="2020-12-31T00:00:00"/>
    <m/>
    <n v="1"/>
    <n v="1"/>
    <x v="0"/>
    <s v="DGI_x000a_NC - Subproceso Gestión de Riesgo y Programas_x000a_Dirección de Gestión  Estrategica y de Analitica_x000a_Subdirección Analisis de Riesgo y Programas_x000a_Coordinación Riesgos de Cumplimiento Tributario, Aduanero y Cambiario_x000a__x000a_NC - Subproceso de Innovación y Tecnología_x000a_Direccción de Gestión de Innovacion y Tecnologia_x000a_Subdirección de Soluciones y Desarrollo_x000a__x000a_ACTUALIZADO_x000a_30112021"/>
  </r>
  <r>
    <x v="2"/>
    <x v="3"/>
    <m/>
    <m/>
    <m/>
    <m/>
    <s v="Generar conexión en línea entre la bodega y el repositorio de datos del sistema de Gestión de Riesgos SGR y el software SPSS-Statistics para el cálculo de los indicadores de consistencia, comportamiento y directos”, el cual permitirá agilizar el procedimiento de solicitud de verificación de perfilamiento de riesgo manual, mediante un módulo que sea consultado con “usuario y contraseña” correspondiente en cada una de las seccionales, descongestionando de manera significativa el represamiento de solicitudes de consulta de perfilamiento de riesgo de NIT que generan las seccionales, además garantizaría información oportuna, confiable y vigente para los análisis de riesgos"/>
    <s v="Elaborar especificación funcional"/>
    <s v="Documento de requerimientos de alto Nivel"/>
    <n v="1"/>
    <d v="2019-06-15T00:00:00"/>
    <d v="2020-06-15T00:00:00"/>
    <n v="52.285714285714285"/>
    <n v="1"/>
    <n v="1"/>
    <x v="0"/>
    <s v="DGI_x000a_NC - Subproceso Gestión de Riesgo y Programas_x000a_Dirección de Gestión  Estrategica y de Analitica_x000a_Subdirección Analisis de Riesgo y Programas_x000a_Coordinación Riesgos de Cumplimiento Tributario, Aduanero y Cambiario_x000a__x000a_NC - Subproceso de Innovación y Tecnología_x000a_Direccción de Gestión de Innovacion y Tecnologia_x000a_Subdirección de Soluciones y Desarrollo_x000a__x000a_ACTUALIZADO_x000a_30112021"/>
  </r>
  <r>
    <x v="2"/>
    <x v="3"/>
    <m/>
    <m/>
    <m/>
    <m/>
    <m/>
    <s v="Elaboración del Plan de trabajo"/>
    <s v="Documento Plan de trabajo"/>
    <n v="1"/>
    <d v="2020-05-01T00:00:00"/>
    <d v="2020-09-01T00:00:00"/>
    <n v="17.571428571428573"/>
    <n v="1"/>
    <n v="1"/>
    <x v="0"/>
    <s v="DGI_x000a_NC - Subproceso Gestión de Riesgo y Programas_x000a_Dirección de Gestión  Estrategica y de Analitica_x000a_Subdirección Analisis de Riesgo y Programas_x000a_Coordinación Riesgos de Cumplimiento Tributario, Aduanero y Cambiario_x000a__x000a_NC - Subproceso de Innovación y Tecnología_x000a_Direccción de Gestión de Innovacion y Tecnologia_x000a_Subdirección de Soluciones y Desarrollo_x000a__x000a_ACTUALIZADO_x000a_30112021"/>
  </r>
  <r>
    <x v="2"/>
    <x v="3"/>
    <m/>
    <m/>
    <m/>
    <m/>
    <m/>
    <s v="Realizar el desarrollo e implementación de la conexión en línea entre la bodega y el repositorio de datos del sistema de Gestión de Riesgos SGR y el software SPSS-Statistics"/>
    <s v="Desarrollo puesto en producción"/>
    <n v="1"/>
    <s v="Por definir- de acuerdo con el Plan de trabajo organizado por las áreas"/>
    <s v="Por determinar - de acuerdo con el Plan de trabajo organizado por las áreas"/>
    <m/>
    <n v="1"/>
    <n v="1"/>
    <x v="0"/>
    <s v="DGI_x000a_NC - Subproceso Gestión de Riesgo y Programas_x000a_Dirección de Gestión  Estrategica y de Analitica_x000a_Subdirección Analisis de Riesgo y Programas_x000a_Coordinación Riesgos de Cumplimiento Tributario, Aduanero y Cambiario_x000a__x000a_NC - Subproceso de Innovación y Tecnología_x000a_Direccción de Gestión de Innovacion y Tecnologia_x000a_Subdirección de Soluciones y Desarrollo_x000a__x000a_ACTUALIZADO_x000a_30112021"/>
  </r>
  <r>
    <x v="2"/>
    <x v="3"/>
    <m/>
    <m/>
    <s v="ID del hallazgo VIII. En la Dirección Seccional de Impuesto y Aduanas de Arauca se están incumpliendo los términos establecidos por el artículo 855 y 860 del Estatuto Tributario, para la gestión y autorización de devoluciones."/>
    <m/>
    <s v="Realizar un análisis de la efectividad de los indicadores del MOPU (Modelo de puntaje único)."/>
    <s v="Diseñar un formato para el reporte de la información insumo de la evaluación"/>
    <s v="Formato"/>
    <n v="1"/>
    <d v="2019-03-01T00:00:00"/>
    <d v="2019-04-30T00:00:00"/>
    <n v="8.5714285714285712"/>
    <n v="1"/>
    <n v="1"/>
    <x v="0"/>
    <s v="DGI_x000a_NC - Subproceso Gestión de Riesgo y Programas_x000a_Dirección de Gestión  Estrategica y de Analitica_x000a_Subdirección Analisis de Riesgo y Programas_x000a__x000a_NC - Subproceso Fiscalización y Liquidación_x000a_Dirección de Gestión de Fiscalización_x000a_Subdirección de Fiscalización Tributaria_x000a__x000a_ACTUALIZADO_x000a_30112021"/>
  </r>
  <r>
    <x v="2"/>
    <x v="3"/>
    <m/>
    <m/>
    <m/>
    <m/>
    <m/>
    <s v="Diseñar indicador para el análisis de efectividad del MOPU"/>
    <s v="Documento"/>
    <n v="1"/>
    <d v="2019-05-01T00:00:00"/>
    <d v="2019-05-31T00:00:00"/>
    <n v="4.2857142857142856"/>
    <n v="1"/>
    <n v="1"/>
    <x v="0"/>
    <s v="DGI_x000a_NC - Subproceso Gestión de Riesgo y Programas_x000a_Dirección de Gestión  Estrategica y de Analitica_x000a_Subdirección Analisis de Riesgo y Programas_x000a__x000a_NC - Subproceso Fiscalización y Liquidación_x000a_Dirección de Gestión de Fiscalización_x000a_Subdirección de Fiscalización Tributaria_x000a__x000a_ACTUALIZADO_x000a_30112021"/>
  </r>
  <r>
    <x v="2"/>
    <x v="3"/>
    <m/>
    <m/>
    <m/>
    <m/>
    <m/>
    <s v="Generar  reporte semestral de resultados de la medición y análisis."/>
    <s v="Dos reportes al año"/>
    <n v="2"/>
    <d v="2019-07-01T00:00:00"/>
    <d v="2019-07-30T00:00:00"/>
    <n v="4.1428571428571432"/>
    <n v="1"/>
    <n v="1"/>
    <x v="0"/>
    <s v="DGI_x000a_NC - Subproceso Gestión de Riesgo y Programas_x000a_Dirección de Gestión  Estrategica y de Analitica_x000a_Subdirección Analisis de Riesgo y Programas_x000a__x000a_NC - Subproceso Fiscalización y Liquidación_x000a_Dirección de Gestión de Fiscalización_x000a_Subdirección de Fiscalización Tributaria_x000a__x000a_ACTUALIZADO_x000a_30112021"/>
  </r>
  <r>
    <x v="2"/>
    <x v="3"/>
    <m/>
    <m/>
    <m/>
    <m/>
    <s v="Revisión y actualización del procedimiento PR RE 0133 Pago de Devoluciones"/>
    <m/>
    <s v="Dos reportes al año"/>
    <n v="2"/>
    <d v="2019-07-01T00:00:00"/>
    <d v="2020-01-30T00:00:00"/>
    <n v="30.428571428571427"/>
    <n v="1"/>
    <n v="1"/>
    <x v="0"/>
    <m/>
  </r>
  <r>
    <x v="2"/>
    <x v="3"/>
    <s v="INSP.1707022412 _x000a_H 1, 2,3,4,5,6,7"/>
    <s v="RG1_x000a__x000a_RFC1_x000a__x000a_RFC2"/>
    <s v="ID del Hallazgo I. Existen solicitudes de devolución efectivas que están siendo soportadas con agentes retenedores cuyo RUT registra estado “pendiente por actualizar” y por un valor de $33.598.500."/>
    <s v="ID del indicio de fraude y corrupción I. Se están incumpliendo los términos establecidos por los artículos 855 y 860 del Estatuto Tributario, para la gestión y autorización de devoluciones con perfil de riesgo Alto y muy Alto, correspondientes al año 2018, por demoras en su mayoría del área de recaudo, específicamente en el reparto de los expedientes, generando la devolución de $119.983.125.000 extemporáneamente y el riesgo de reclamación de intereses moratorios por los solicitantes por un valor de $2.678.945.075._x000a__x000a_Acción u omisión para retardar o influenciar las actividades del procedimiento de devolución para favorecimiento propio o de terceros_x000a__x000a_ID del Riesgo de Corrupción :  RFC 2. Conceder devoluciones sin el lleno de los requisitos, de manera intencional."/>
    <s v="Actualización del RUT con la responsabilidad 7 y/o 15, según el caso, para los agentes de retención o autorretenedores que no tengan registrada dicha responsabilidad."/>
    <s v="Realizar campañas de actualización del RUT dirigidas a declarantes de retención en la fuente que no tengan  registrada la respectiva responsabilidad 7 y/o 15 en el RUT."/>
    <s v="Campañas"/>
    <n v="3"/>
    <d v="2019-12-02T00:00:00"/>
    <d v="2020-12-31T00:00:00"/>
    <n v="56.428571428571431"/>
    <n v="1"/>
    <n v="1"/>
    <x v="0"/>
    <s v="DGI_x000a_NC - Subproceso Administración de Cartera_x000a_Direccion de Gestion de Impuestos_x000a_Subdireccion de Cobranzas y Control Extensivo_x000a_Coordinación Control Extensivo de Obligaciones_x000a__x000a_ACTUALIZADO_x000a_30112021"/>
  </r>
  <r>
    <x v="2"/>
    <x v="3"/>
    <m/>
    <m/>
    <m/>
    <m/>
    <m/>
    <s v="Diseñar estrategia para actualizar de oficio la casilla 53 del RUT de las personas que declaren retenciones y no tengan la responsabilidad 7 (Retención en la fuente a título de renta) o 15 (Autorretenedor), de acuerdo con insumo recibido por el área competente, con inforrmación detallada de los contribuyentes y direcciones seccionales a cargo."/>
    <s v="Informe de implementación de la estrategia"/>
    <n v="3"/>
    <d v="2019-12-02T00:00:00"/>
    <d v="2020-12-31T00:00:00"/>
    <n v="56.428571428571431"/>
    <n v="1"/>
    <n v="1"/>
    <x v="0"/>
    <s v="DGI_x000a_NC - Subproceso Asistencia al Usuario_x000a_Dirección de Gestión de  Impuestos_x000a_Subdirección de Administración Registro Unico Tributario_x000a__x000a_ACTUALIZADO_x000a_30112021"/>
  </r>
  <r>
    <x v="2"/>
    <x v="3"/>
    <m/>
    <m/>
    <s v="ID del Hallazgo II. 1.686 solicitudes de devolución tramitadas y soportadas por transacciones con 4.998 personas naturales que no tienen la calidad de retenedores porque que no registran en el formulario 001- RUT la responsabilidad, calidad y atributo identificado con el código 07, que hace referencia a “Retención en la fuente a título de renta”, con un monto total retenido sin reporte de pago de $2.335.720.161."/>
    <m/>
    <s v="Actualización de la casilla 89 del RUT con estado 18  para las personas fallecidas,de acuerdo con información suministrada por la Registraduría Nacional del Estado Civil"/>
    <s v="Actualizar el estado (Casilla 89 RUT) de las personas fallecidas con la información que envía la Registraduría Nacional del Estado Civil"/>
    <s v="Informe de implementación de la estrategia"/>
    <n v="6"/>
    <d v="2019-12-02T00:00:00"/>
    <d v="2020-12-01T00:00:00"/>
    <n v="52.142857142857146"/>
    <n v="1"/>
    <n v="1"/>
    <x v="0"/>
    <s v="DGI_x000a_NC - Subproceso Asistencia al Usuario_x000a_Dirección de Gestión de  Impuestos_x000a_Subdirección de Administración Registro Unico Tributario_x000a__x000a_ACTUALIZADO_x000a_30112021"/>
  </r>
  <r>
    <x v="2"/>
    <x v="3"/>
    <m/>
    <m/>
    <m/>
    <m/>
    <m/>
    <s v="Actualizar la Cartilla Guía de Sustanciación CT-RE-0038 "/>
    <s v="Cartilla Guía de sustanciación actualizada"/>
    <n v="1"/>
    <d v="2019-12-02T00:00:00"/>
    <d v="2020-07-01T00:00:00"/>
    <n v="30.285714285714285"/>
    <n v="1"/>
    <n v="1"/>
    <x v="0"/>
    <s v="DGI_x000a_NC - Subproceso Recaudo - Devoluciones_x000a_Direccion de Gestion de Impuestos_x000a_Subdirección de Devoluciones_x000a__x000a_ACTUALIZADO_x000a_30112021"/>
  </r>
  <r>
    <x v="2"/>
    <x v="3"/>
    <m/>
    <m/>
    <s v="ID del Hallazgo III. Levantamiento de marcas de revisión de las solicitudes de devolución, por parte de los funcionarios de recaudo, justificado en temas administrativos sin su respectiva sustanciación y la aplicación de los controles subsiguientes del procedimiento tales como constituirse en insumo para programas de fiscalización en post devoluciones. "/>
    <m/>
    <m/>
    <s v="Incluir una nueva validación que cruce con el RUT , específicamente casilla 89 del RUT del solicitante, los siguientes estados: 18-Sucesión ilíquida, 19-Sucesión líquida o 87-Persona natural fallecida reportada por Registraduría Nal."/>
    <s v="Requerimiento Funcional y puesta en producción de la validación"/>
    <n v="1"/>
    <d v="2019-12-02T00:00:00"/>
    <d v="2020-11-18T00:00:00"/>
    <n v="50.285714285714285"/>
    <n v="1"/>
    <n v="1"/>
    <x v="0"/>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_x000a_"/>
  </r>
  <r>
    <x v="2"/>
    <x v="3"/>
    <m/>
    <m/>
    <m/>
    <m/>
    <s v="Realización de controles a los términos de las solicitudes de devolución y/o compensación"/>
    <s v="Controlar los términos de las solicitudes de devolución y/o compensación de acuerdo con la normatividad."/>
    <s v="Informe mensual de las solicitudes con los  días transcurridos de gestión (desde la radicación hasta la fecha del acto administrativo)."/>
    <n v="12"/>
    <d v="2019-12-02T00:00:00"/>
    <d v="2020-12-31T00:00:00"/>
    <n v="56.428571428571431"/>
    <n v="1"/>
    <n v="1"/>
    <x v="0"/>
    <s v="DGI_x000a_NC - Subproceso Recaudo - Devoluciones                                                                            _x000a_Dirección de Gestión de Impuestos_x000a__x000a_DS - Subproceso Recaudo - Devoluciones                                                                                                    _x000a_Direcciónes Seccionales de Impuestos y Aduanas_x000a_Dirección Seccional de Impuestos                                                                              _x000a_División de  Recaudo y Cobranzas_x000a_División de Recaudo_x000a__x000a_ACTUALIZADO_x000a_30112021"/>
  </r>
  <r>
    <x v="2"/>
    <x v="3"/>
    <m/>
    <m/>
    <s v="ID del Hallazgo IV. Agentes de retención omisos sin que se haya iniciado programas de fiscalización contra ellos. "/>
    <m/>
    <m/>
    <s v="Efectuar auditorías de escritorio para verificar los términos de las solicitudes de devolución y/o compensación"/>
    <s v="Auditorías de escritorio y planes de mejoramiento."/>
    <n v="12"/>
    <d v="2019-12-02T00:00:00"/>
    <d v="2020-12-31T00:00:00"/>
    <n v="56.428571428571431"/>
    <n v="1"/>
    <n v="1"/>
    <x v="0"/>
    <s v="DGI_x000a_NC - Subproceso Recaudo - Devoluciones_x000a_Direccion de Gestion de Impuestos_x000a_Subdirección de Devoluciones_x000a__x000a_ACTUALIZADO_x000a_30112021"/>
  </r>
  <r>
    <x v="2"/>
    <x v="3"/>
    <m/>
    <m/>
    <m/>
    <m/>
    <s v="Realización de programas a los contribuyentes que practiquen retenciones y no las declaren o no las paguen."/>
    <s v="Elaborar listado de los agentes retenedores que le retienen a los solicitantes de devoluciones y no la declaren o no la paguen."/>
    <s v="Informe consolidado de omisos detectados en el subproceso de devoluciones ejecutado en las Direcciones Seccionales, enviado a la Coordinación de Control Extensivo"/>
    <n v="1"/>
    <d v="2020-08-01T00:00:00"/>
    <d v="2020-09-14T00:00:00"/>
    <n v="6.2857142857142856"/>
    <n v="1"/>
    <n v="1"/>
    <x v="0"/>
    <s v="DGI_x000a_NC - Subproceso Recaudo - Devoluciones_x000a_Direccion de Gestion de Impuestos_x000a_Subdirección de Devoluciones_x000a__x000a_ACTUALIZADO_x000a_30112021"/>
  </r>
  <r>
    <x v="2"/>
    <x v="3"/>
    <m/>
    <m/>
    <s v="ID del Hallazgo V. Personas naturales, contribuyentes (solicitantes de devoluciones y agentes de retención) que se encontraban fallecidas al momento de solicitar la devolución de un saldo a favor o de practicar las retenciones en la fuente que soportan devoluciones efectivas, sin la debida verificación y validación para corroborar que la persona que solicita el saldo se encuentre facultada por ley para solicitarlo."/>
    <m/>
    <m/>
    <s v="Realizar campaña de control  dirigida a los contribuyentes de no declaran y/o no pagan a la DIAN las retenciones efe"/>
    <s v="Documento campaña dirigida a los contribuyentes de no declaran y/o no pagan a la DIAN las retenciones efectuadas."/>
    <n v="1"/>
    <d v="2020-09-18T00:00:00"/>
    <d v="2020-11-30T00:00:00"/>
    <n v="10.428571428571429"/>
    <n v="1"/>
    <n v="1"/>
    <x v="0"/>
    <s v="DGI_x000a_NC - Subproceso Administración de Cartera_x000a_Direccion de Gestion de Impuestos_x000a_Subdireccion de Cobranzas y Control Extensivo_x000a_Coordinación Control Extensivo de Obligaciones_x000a__x000a_ACTUALIZADO_x000a_30112021"/>
  </r>
  <r>
    <x v="2"/>
    <x v="3"/>
    <m/>
    <m/>
    <m/>
    <m/>
    <m/>
    <s v="Remitir los insumos a  la Coordinación de Programas de Control y Facilitación de  la Subdirección de Gestión de Análisis Operacional- DGO,  los  resultados de la Campaña de Control, para el diseño del programa de control a agentes de retención, de acuerdo con el  PR-GM-0382 “CONTROL EXTENSIVO DE OBLIGACIONES”, que establece  que el resultado de las campañas deberá remitirse a la Subdirecciín de Gestión de Análisis Operacional.- Actividad 26, "/>
    <s v="Documento con la información de los agentes de retención, que requieren control de fiscalización,  como insumo para el diseño de programa. _x000a_"/>
    <n v="1"/>
    <d v="2020-12-01T00:00:00"/>
    <d v="2020-12-31T00:00:00"/>
    <n v="4.2857142857142856"/>
    <n v="1"/>
    <n v="1"/>
    <x v="0"/>
    <s v="DGI_x000a_NC - Subproceso Administración de Cartera_x000a_Direccion de Gestion de Impuestos_x000a_Subdireccion de Cobranzas y Control Extensivo_x000a_Coordinación Control Extensivo de Obligaciones_x000a__x000a_ACTUALIZADO_x000a_30112021"/>
  </r>
  <r>
    <x v="2"/>
    <x v="3"/>
    <m/>
    <m/>
    <m/>
    <m/>
    <m/>
    <s v="Remitir los insumos a la Subdirección de Gestión de Fiscalización Tributaria con la aplicación previa de criterios de selección, para que la Subdirección de Gestión de Fiscalización tributaria pueda  “Proferir acto administrativo con los lineamientos para la ejecución de la acción de control a nivel nacional” ,con lo cual habría mayores posibilidades de gestión y  menos desgaste administrativo, que si se recibieran los insumos sin los filtros a que haya lugar y sin tener en cuenta la capacidad operativa de cada seccional."/>
    <s v=" Base de casos de seleccionados y Documento de Criterios de Selección_x000a__x000a_"/>
    <n v="1"/>
    <d v="2021-01-04T00:00:00"/>
    <d v="2021-05-31T00:00:00"/>
    <n v="21"/>
    <n v="1"/>
    <n v="1"/>
    <x v="0"/>
    <s v="DGI_x000a_NC - Subproceso Gestión de Riesgo y Programas _x000a_Dirección de Gestión  Estratégica y de Analítica_x000a_Subdirección Análisis de Riesgo y Programas_x000a_Coordinación Programas y Campañas de Control_x000a__x000a_ACTUALIZADO_x000a_30112021"/>
  </r>
  <r>
    <x v="2"/>
    <x v="3"/>
    <m/>
    <m/>
    <s v="ID del Hallazgo VI. 1.775 proveedores que soportan solicitudes de devolución de IVA sin estar inscritos en el RUT y sin pertenecer al régimen de común."/>
    <m/>
    <m/>
    <s v="Proferirir acto administrativo con los lineamientos para la ejecución del programa control a nivel nacional"/>
    <s v="Memorando con los lineamientos de auditoría para la ejecución del programa  de control."/>
    <n v="1"/>
    <d v="2021-06-01T00:00:00"/>
    <d v="2021-08-31T00:00:00"/>
    <n v="13"/>
    <n v="1"/>
    <n v="1"/>
    <x v="0"/>
    <s v="DGI_x000a_NC - Subproceso Fiscalización y Liquidación_x000a_Dirección de Gestión de  Fiscalización_x000a_Subdirección de Fiscalización Tributaria_x000a__x000a_ACTUALIZADO_x000a_30112021"/>
  </r>
  <r>
    <x v="2"/>
    <x v="3"/>
    <m/>
    <m/>
    <m/>
    <m/>
    <s v="Diseñar un mecanismo de control de mayor cobertura para el trámite, sustanciación y fiscalización de solicitudes de devolución perfiladas por el sistema como de alto o muy alto riesgo. _x000a_"/>
    <s v="Realizar el análisis de la capacidad operativa de las Direcciones Seccionales, para atender las solicitudes de devolución y/o compensación, seleccionadas para auditoria de fiscalización "/>
    <s v="Informe del ánalisis realizado, soportado con  evidencias, consolidando cada seccional"/>
    <n v="1"/>
    <d v="2020-01-07T00:00:00"/>
    <d v="2020-04-30T00:00:00"/>
    <n v="16.285714285714285"/>
    <n v="1"/>
    <n v="1"/>
    <x v="0"/>
    <s v="DGI_x000a_NC - Subproceso Fiscalización y Liquidación_x000a_Dirección de Gestión de  Fiscalización_x000a_Subdirección de Fiscalización Tributaria_x000a__x000a_ACTUALIZADO_x000a_30112021"/>
  </r>
  <r>
    <x v="2"/>
    <x v="3"/>
    <m/>
    <m/>
    <m/>
    <m/>
    <m/>
    <s v="Definir la capacidad operativa de cada una de las Direcciones Seccionales"/>
    <s v="Documento que refleje el cupo para cada dirección Seccional"/>
    <n v="1"/>
    <d v="2020-05-01T00:00:00"/>
    <d v="2020-06-30T00:00:00"/>
    <n v="8.5714285714285712"/>
    <n v="1"/>
    <n v="1"/>
    <x v="0"/>
    <s v="DGI_x000a_NC - Subproceso Fiscalización y Liquidación_x000a_Dirección de Gestión de  Fiscalización_x000a_Subdirección de Fiscalización Tributaria_x000a__x000a_ACTUALIZADO_x000a_30112021"/>
  </r>
  <r>
    <x v="2"/>
    <x v="3"/>
    <m/>
    <m/>
    <m/>
    <m/>
    <m/>
    <s v="Implementar herramienta de gestión, que controle la capacidad operativa en las Direcciones Seccionales"/>
    <s v="Herramienta SI –DE CAPACIDAD OPERATIVA DE FISCALIZACIÓN&quot;, para el “SIE DE DEVOLUCIONES”"/>
    <n v="1"/>
    <d v="2020-07-01T00:00:00"/>
    <d v="2020-12-30T00:00:00"/>
    <n v="26"/>
    <n v="1"/>
    <n v="1"/>
    <x v="0"/>
    <s v="DGI_x000a_NC - Subproceso Fiscalización y Liquidación_x000a_Dirección de Gestión de  Fiscalización_x000a_Subdirección de Fiscalización Tributaria_x000a__x000a_ACTUALIZADO_x000a_30112021"/>
  </r>
  <r>
    <x v="2"/>
    <x v="3"/>
    <s v="INSP.1707022413 _x000a_H1  ID 1, 2,3 _x000a_OB 1,2"/>
    <s v="RFC1_x000a__x000a_RFC2"/>
    <s v="ID del Hallazgo I - Ineficacia de la normalización de saldos, contrario al objetivo del procedimiento PR-CA-0276 normalización de saldos de CCC y el PR-CA-0372 normalización de saldos para la obligación financiera. "/>
    <s v="Exclusión de un contribuyente del proceso de control de administración de cartera_x000a__x000a_Inexactitud en el saldo de cuenta de los contribuyentes, generando la falta de disponibilidad e integridad de la información"/>
    <s v="Con el fin de practicar las acciones de cobro de todos los expedientes que llegan trasladados de otras Direcciones Seccionales, se recomienda delegar a un único funcionario, para que se encargue de realizar la solicitud masiva y el seguimiento del cargue de las obligaciones tributarias al aplicativo de administración de cartera. "/>
    <s v="Lineamiento para establecer controles en el manejo de expedientes."/>
    <s v="Documento de lineamientos"/>
    <n v="1"/>
    <d v="2020-03-01T00:00:00"/>
    <d v="2020-05-31T00:00:00"/>
    <n v="13"/>
    <n v="1"/>
    <n v="1"/>
    <x v="0"/>
    <s v="DGI_x000a_NC- Subproceso Recaudo - Devoluciones_x000a_Dirección de Gestión de Ingres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r>
  <r>
    <x v="2"/>
    <x v="3"/>
    <m/>
    <m/>
    <m/>
    <m/>
    <m/>
    <s v="Capacitaciones"/>
    <s v="FR- Capacitación interna"/>
    <n v="34"/>
    <d v="2020-06-01T00:00:00"/>
    <d v="2021-05-31T00:00:00"/>
    <n v="52"/>
    <n v="1"/>
    <n v="1"/>
    <x v="0"/>
    <s v="DGI_x000a_NC- Subproceso Recaudo - Devoluciones_x000a_Dirección de Gestión de Ingres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r>
  <r>
    <x v="2"/>
    <x v="3"/>
    <m/>
    <m/>
    <m/>
    <m/>
    <s v="Realizar jornadas de concientización para los funcionarios de las Divisiones de Gestión de Recaudo y Cobranzas asociados al proceso de cobro coactivo a fin de que ejerzan los controles correspondientes a la notificación de los mandamientos de pago dentro del término de los 5 años, para evitar la prescripción de las obligaciones y el posible inicio de acciones disciplinarias por incumplimiento de las funciones asignadas. "/>
    <s v="Realizar capacitación en el PR-CA-0270 Mandamiento de Pago Versión 3, en espedial lo indicado en la actividad 3. Proferir el Mandamiento de pago. Una vez recibido el expediente se debe proferir inmediatamente el mandamiento de pago, el cual ordena la cancelación de las obligaciones pendientes a cargo del deudor principal, solidario y/o subsidiario (según sea el caso)"/>
    <s v="FT-GH-1722 Registro Capacitación Interna"/>
    <n v="34"/>
    <d v="2020-02-15T00:00:00"/>
    <d v="2020-06-30T00:00:00"/>
    <n v="19.428571428571427"/>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Hacer uso de la figura de remisibilidad, a fin de garantizar la eficiencia en el proceso de normalización que permita descongestionar la carga laboral del área de cobranzas."/>
    <s v="Comunicado a las Direcciones Seccionales para que se adelanten las remisibilidades a traves del SIE de Normalización de Saldos."/>
    <s v="Documento "/>
    <n v="1"/>
    <d v="2020-03-01T00:00:00"/>
    <d v="2020-05-31T00:00:00"/>
    <n v="13"/>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Capacitaciones"/>
    <s v="FR- Capacitación interna"/>
    <n v="34"/>
    <d v="2020-06-01T00:00:00"/>
    <d v="2021-05-31T00:00:00"/>
    <n v="52"/>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Establecer lineamientos de cobro que eviten el desgaste administrativo que genera la elaboración de varios mandamientos de pago, sin gestión de cobro en cada uno de ellos."/>
    <s v="Repartir y gestionar los expedientes de cobro conforme lo establecido en la Cartilla CT-CA-086 Vs 2 y realizar control y seguimiento a la ejecución del Proceso de Administración de Cartera en cuanto al cumplimiento de los términos establecidos, reportando mensualmente al buzón coordinacioncobranzas@dian.gov.co la gestión en el formato FT-CA- 5219 Seguimiento a evacuación mensual de carga laboral."/>
    <s v=" FT-CA- 5219 Seguimiento a evacuación mensual de carga laboral"/>
    <n v="408"/>
    <d v="2020-03-01T00:00:00"/>
    <d v="2021-03-15T00:00:00"/>
    <n v="54.142857142857146"/>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Diseñar lineamientos frente a los expedientes que son trasladados por competencia territorial, que permitan determinar los pasos a seguir tanto de manera física como en los aplicativos, con el objetivo de que exista trazabilidad en la gestión de cobro y facilite el procedimiento que se debe seguir en la normalización de saldos, al contar con información contable en los aplicativos."/>
    <s v="Lineamiento para establecer controles en el manejo de expedientes."/>
    <s v="Documento de lineamientos"/>
    <n v="1"/>
    <d v="2020-03-01T00:00:00"/>
    <d v="2020-05-31T00:00:00"/>
    <n v="13"/>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Capacitaciones"/>
    <s v="FR- Capacitación interna"/>
    <n v="34"/>
    <d v="2020-06-01T00:00:00"/>
    <d v="2021-05-31T00:00:00"/>
    <n v="52"/>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Implementar una herramienta de control y seguimiento a todas las actuaciones administrativas de cobro coactivo la cual genere alertas a los funcionarios sustanciadores y a los jefes de cobranzas de la proximidad de la prescripción de una obligación.  "/>
    <s v="Lineamiento para el manejo de la heramienta del aplicativo SIPAC, que permite el control de Obligaciones próximas a prescribir. "/>
    <s v="Documento de lineamientos"/>
    <n v="1"/>
    <d v="2020-03-01T00:00:00"/>
    <d v="2020-05-31T00:00:00"/>
    <n v="13"/>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Capacitaciones"/>
    <s v="FR- Capacitación interna"/>
    <n v="34"/>
    <d v="2020-06-01T00:00:00"/>
    <d v="2021-05-31T00:00:00"/>
    <n v="52"/>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Garantizar que los sistemas de información, herramienta ofimática o aplicación permitan de manera efectiva realizar seguimiento detallado de las obligaciones tributarias, donde se generen alertas tempranas de las fechas de vencimiento que permita a los funcionarios de la División de Gestión de Recaudo y Cobranzas actuar con oportunidad. "/>
    <s v="Lineamiento para el manejo de la heramienta del aplicativo SIPAC, que permite el control de Obligaciones próximas a prescribir. "/>
    <s v="Documento de lineamientos"/>
    <n v="1"/>
    <d v="2020-03-01T00:00:00"/>
    <d v="2020-05-31T00:00:00"/>
    <n v="13"/>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Capacitaciones"/>
    <s v="FR- Capacitación interna"/>
    <n v="34"/>
    <d v="2020-06-01T00:00:00"/>
    <d v="2021-05-31T00:00:00"/>
    <n v="52"/>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Garantizar que el área de tecnología de solución efectiva a los PST relacionados con los aplicativos de cobro. "/>
    <s v="Plan de trabajo"/>
    <s v="Plan de trabajo"/>
    <n v="1"/>
    <d v="2020-03-01T00:00:00"/>
    <d v="2020-10-30T00:00:00"/>
    <n v="34.714285714285715"/>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Reuniones mensuales de seguimiento"/>
    <s v="Control de Asistencia de Reuniones"/>
    <n v="6"/>
    <d v="2020-11-01T00:00:00"/>
    <d v="2021-12-31T00:00:00"/>
    <n v="60.714285714285715"/>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Diseñar un protocolo para la gestión de las obligaciones no prescritas y con saldo que se encuentran en obligación financiera que no caen a SIPAC y deben ser gestionadas para su cobro en SISCOBRA Candado."/>
    <s v="Capacitaciones"/>
    <s v="FR- Capacitación interna o Videoconferencia"/>
    <n v="1"/>
    <d v="2020-06-01T00:00:00"/>
    <d v="2021-05-31T00:00:00"/>
    <n v="52"/>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Generar una alerta en el sistema que indique cuando al reprocesar una obligación ya normalizada a saldo en cero incremente o disminuye su saldo. "/>
    <s v="Formato de solicitud de servicio para la creación o ajuste de un Sistema de Información"/>
    <s v="Formato de solicitud de servicio para la creación o ajuste de un Sistema de Información"/>
    <n v="1"/>
    <d v="2020-03-01T00:00:00"/>
    <d v="2020-06-30T00:00:00"/>
    <n v="17.285714285714285"/>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Plan de Trabajo-Cronograma"/>
    <s v="Plan de Trabajo-Cronograma"/>
    <n v="1"/>
    <d v="2020-07-01T00:00:00"/>
    <d v="2020-09-30T00:00:00"/>
    <n v="13"/>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Control de Asistencia de Reuniones"/>
    <s v="Control de Asistencia de Reuniones"/>
    <n v="3"/>
    <d v="2020-10-01T00:00:00"/>
    <d v="2021-06-30T00:00:00"/>
    <n v="38.857142857142854"/>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Diseñar un control sobre las liquidaciones oficiales que garantice el cobro efectivo de las obligaciones contenidas en estos actos administrativos. "/>
    <s v="Lineamiento para establecer el control del cobro de los actos administrativos. "/>
    <s v="Documento de lineamientos"/>
    <n v="1"/>
    <d v="2020-03-01T00:00:00"/>
    <d v="2020-05-31T00:00:00"/>
    <n v="13"/>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Capacitaciones"/>
    <s v="FR- Capacitación interna"/>
    <n v="34"/>
    <d v="2020-06-01T00:00:00"/>
    <d v="2021-05-31T00:00:00"/>
    <n v="52"/>
    <n v="1"/>
    <n v="1"/>
    <x v="0"/>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s v="INSP.1707022414_x000a_H1, 2, 3_x000a__x000a_"/>
    <s v="RG1"/>
    <s v="ID del Hallazgo I. Debilidades en el almacenamiento de la información de registros de eventos, log´s, y registro de información de tablas de auditoría de Obligación Financiera y SIPAC_x000a_"/>
    <s v="Pérdida de integridad y trazabilidad en la implementación de software y procesamiento del código fuente SIE - Obligación Financiera"/>
    <s v="Se recomienda al momento de realizar la adquisición o compra de un sistema de información, o el pago de un desarrollo in House, que uno de los aspectos fundamentales, sea la migración de la información completa y estructurada con la que se está trabajando en la actualidad, esto dado a que se observa en la DIAN, que existen dos (2) plataformas o mundos, como se describe coloquialmente, para referirse a los aplicativos que conforman las plataformas tecnológicas SIAT y los SIE MUISCA, lo que afecta la integridad y disponibilidad de la información que apoya los procesos misionales."/>
    <s v="Definir Estrategia de Digitalización del Proyecto ._x000a_"/>
    <s v="Documento de Estrategia"/>
    <n v="1"/>
    <d v="2020-02-01T00:00:00"/>
    <d v="2020-06-30T00:00:00"/>
    <n v="21.428571428571427"/>
    <n v="1"/>
    <n v="1"/>
    <x v="0"/>
    <s v="DGI_x000a_NC - Subproceso Innovación y Tecnología_x000a_Dirección de Gestión de Innovación y Tecnología_x000a_Subdirección de Innovación y Proyectos_x000a_ACTUALIZADO_x000a_30112021"/>
  </r>
  <r>
    <x v="2"/>
    <x v="3"/>
    <m/>
    <m/>
    <m/>
    <m/>
    <m/>
    <s v="Priorizar y detallar requermimientos funcionales necesarios para la solucion del Proyecto ._x000a__x000a_"/>
    <s v="Documento de requerimientos funcionales"/>
    <n v="1"/>
    <d v="2020-07-01T00:00:00"/>
    <d v="2020-12-31T00:00:00"/>
    <n v="26.142857142857142"/>
    <n v="1"/>
    <n v="1"/>
    <x v="0"/>
    <s v="DGI_x000a_NC - Subproceso Innovación y Tecnología_x000a_Dirección de Gestión de Innovación y Tecnología_x000a_Subdirección de Innovación y Proyectos_x000a_ACTUALIZADO_x000a_30112021"/>
  </r>
  <r>
    <x v="2"/>
    <x v="3"/>
    <m/>
    <m/>
    <m/>
    <m/>
    <m/>
    <s v="Adelantar el proceso de contratación de la solución tecnológica."/>
    <s v="Informe"/>
    <n v="1"/>
    <d v="2021-01-01T00:00:00"/>
    <d v="2023-02-28T00:00:00"/>
    <n v="112.57142857142857"/>
    <n v="0.48"/>
    <n v="0.48"/>
    <x v="1"/>
    <s v="DGI_x000a_NC - Subproceso Innovación y Tecnología_x000a_Dirección de Gestión de Innovación y Tecnología_x000a_Subdirección de Innovación y Proyectos_x000a_ACTUALIZADO_x000a_30112021"/>
  </r>
  <r>
    <x v="2"/>
    <x v="3"/>
    <m/>
    <m/>
    <m/>
    <m/>
    <m/>
    <s v="Inicio de la implementación de la solución tecnológica del Proyecto."/>
    <s v="Plan de Trabajo"/>
    <n v="1"/>
    <d v="2022-08-01T00:00:00"/>
    <d v="2023-06-30T00:00:00"/>
    <n v="47.571428571428569"/>
    <n v="0"/>
    <n v="0"/>
    <x v="1"/>
    <s v="DGI_x000a_NC - Subproceso de Recaudo y Devoluciones _x000a_Subdirección de Recaudo_x000a_Coordinación de Administración de Aplicativos de Impuestos_x000a__x000a_NC - Subproceso Innovación y Tecnología_x000a_Subdirección de Innovación y Proyectos_x000a_Subdirección Soluciones y Desarrollo_x000a_Subdirección de Infraestructura Tecnológica y de Operaciones_x000a_Subdirección de Procesamiento de datos_x000a_ACTUALIZADO_x000a_30112021"/>
  </r>
  <r>
    <x v="2"/>
    <x v="3"/>
    <m/>
    <m/>
    <m/>
    <m/>
    <m/>
    <m/>
    <s v="Informe de seguimiento y/o actas de reunión"/>
    <n v="4"/>
    <d v="2023-01-01T00:00:00"/>
    <d v="2023-12-31T00:00:00"/>
    <n v="52"/>
    <n v="0"/>
    <n v="0"/>
    <x v="1"/>
    <s v="DGI_x000a_NC - Subproceso de Recaudo y Devoluciones _x000a_Subdirección de Recaudo_x000a_Coordinación de Administración de Aplicativos de Impuestos_x000a__x000a_NC - Subproceso Innovación y Tecnología_x000a_Subdirección de Innovación y Proyectos_x000a_Subdirección Soluciones y Desarrollo_x000a_Subdirección de Infraestructura Tecnológica y de Operaciones_x000a_Subdirección de Procesamiento de datos_x000a_ACTUALIZADO_x000a_30112021"/>
  </r>
  <r>
    <x v="2"/>
    <x v="3"/>
    <m/>
    <m/>
    <m/>
    <m/>
    <m/>
    <s v="Implantación de la solución tecnológica"/>
    <s v="Solución en producción"/>
    <n v="1"/>
    <d v="2024-01-01T00:00:00"/>
    <d v="2024-12-31T00:00:00"/>
    <n v="52.142857142857146"/>
    <n v="0"/>
    <n v="0"/>
    <x v="1"/>
    <s v="DGI_x000a_NC - Subproceso de Recaudo y Devoluciones _x000a_Subdirección de Recaudo_x000a_Coordinación de Administración de Aplicativos de Impuestos_x000a__x000a_NC - Subproceso Innovación y Tecnología_x000a_Subdirección de Innovación y Proyectos_x000a_Subdirección Soluciones y Desarrollo_x000a_Subdirección de Infraestructura Tecnológica y de Operaciones_x000a_Subdirección de Procesamiento de datos_x000a_ACTUALIZADO_x000a_30112021"/>
  </r>
  <r>
    <x v="2"/>
    <x v="3"/>
    <m/>
    <m/>
    <m/>
    <m/>
    <s v="Hacer efectivo y oportuno el desarrollo de alertas en el SIE de obligación Financiera, para determinar validaciones en cuanto al flujo de los documentos que ingresan al SIE y afectan la obligación."/>
    <s v="Elaborar la solicitud de servicio para la creación o ajuste de un Sistema de Información, conforme el PR-SI-0002 Gestión de solicitudes para la creación o ajuste de sistemas de información."/>
    <s v="Formato de solicitud de servicio para la creación o ajuste de un Sistema de Información"/>
    <n v="1"/>
    <d v="2020-02-01T00:00:00"/>
    <d v="2020-05-31T00:00:00"/>
    <n v="17.142857142857142"/>
    <n v="1"/>
    <n v="1"/>
    <x v="0"/>
    <s v="DGI_x000a_NC - Subproceso de Recaudo y Devoluciones _x000a_Subdirección de Recaudo_x000a_Coordinación de Administración de Aplicativos de Impuestos_x000a__x000a_NC - Subproceso Innovación y Tecnología_x000a_Dirección de Gestión de Innovación y Tecnología_x000a_Subdirección de Soluciones y Desarrollo_x000a__x000a_ACTUALIZADO_x000a_30112021"/>
  </r>
  <r>
    <x v="2"/>
    <x v="3"/>
    <m/>
    <m/>
    <m/>
    <m/>
    <m/>
    <s v="Presentar y priorizar la solicitud de servicio para la creación o ajuste de un Sistema de Información ante el centro de despacho, conforme el PR-SI-0002 Gestión de solicitudes para la creación o ajuste de sistemas de  información."/>
    <s v="Control de Asistencia de Reuniones"/>
    <n v="1"/>
    <d v="2020-06-01T00:00:00"/>
    <d v="2020-07-31T00:00:00"/>
    <n v="8.5714285714285712"/>
    <n v="1"/>
    <n v="1"/>
    <x v="0"/>
    <s v="DGI_x000a_NC - Subproceso de Recaudo y Devoluciones _x000a_Subdirección de Recaudo_x000a_Coordinación de Administración de Aplicativos de Impuestos_x000a__x000a_NC - Subproceso Innovación y Tecnología_x000a_Dirección de Gestión de Innovación y Tecnología_x000a_Subdirección de Soluciones y Desarrollo_x000a__x000a_ACTUALIZADO_x000a_30112021"/>
  </r>
  <r>
    <x v="2"/>
    <x v="3"/>
    <m/>
    <m/>
    <m/>
    <m/>
    <m/>
    <s v="Realizar plan de trabajo para la solución de las situaciones encontradas en los documentos objeto del hallazgo, conforme a la solicitud presentada en centro de despacho"/>
    <s v="Plan de Trabajo"/>
    <n v="1"/>
    <d v="2020-08-01T00:00:00"/>
    <d v="2020-12-31T00:00:00"/>
    <n v="21.714285714285715"/>
    <n v="1"/>
    <n v="1"/>
    <x v="0"/>
    <s v="DGI_x000a_NC - Subproceso de Recaudo y Devoluciones _x000a_Subdirección de Recaudo_x000a_Coordinación de Administración de Aplicativos de Impuestos_x000a__x000a_NC - Subproceso Innovación y Tecnología_x000a_Dirección de Gestión de Innovación y Tecnología_x000a_Subdirección de Soluciones y Desarrollo_x000a__x000a_ACTUALIZADO_x000a_30112021"/>
  </r>
  <r>
    <x v="2"/>
    <x v="3"/>
    <m/>
    <m/>
    <s v="ID del Hallazgo II. Desconocimiento de las líneas de código de rutinas que se utilizan para la ejecución del procesamiento de las Obligaciones Financieras, ya que de las 110 rutinas versión, únicamente se ha estudiado la lógica de las líneas de código de muy pocos componentes como son el generador de cuotas, contador cronológico y rutina por formato y versión"/>
    <m/>
    <m/>
    <s v="Realizar reuniones trimestrales de seguimiento y cumplimiento del plan de trabajo "/>
    <s v="Control de Asistencia de Reuniones"/>
    <n v="3"/>
    <d v="2021-01-01T00:00:00"/>
    <d v="2021-09-30T00:00:00"/>
    <n v="38.857142857142854"/>
    <n v="1"/>
    <n v="1"/>
    <x v="0"/>
    <s v="DGI_x000a_NC - Subproceso de Recaudo y Devoluciones _x000a_Subdirección de Recaudo_x000a_Coordinación de Administración de Aplicativos de Impuestos_x000a__x000a_NC - Subproceso Innovación y Tecnología_x000a_Dirección de Gestión de Innovación y Tecnología_x000a_Subdirección de Soluciones y Desarrollo_x000a__x000a_ACTUALIZADO_x000a_30112021"/>
  </r>
  <r>
    <x v="2"/>
    <x v="3"/>
    <m/>
    <m/>
    <m/>
    <m/>
    <s v="Activación y/o actualización de tablas de auditoría para el registro de las transacciones que soportan las acciones más sensibles sobre las bases de datos (Insertar, actualizar y eliminar) del aplicativo SIPAC y el SIE Obligación financiera."/>
    <s v="Definir Estrategia de Digitalización del Proyecto ._x000a_"/>
    <s v="Documento de Estrategia"/>
    <n v="1"/>
    <d v="2020-01-01T00:00:00"/>
    <d v="2020-06-30T00:00:00"/>
    <n v="25.857142857142858"/>
    <n v="1"/>
    <n v="1"/>
    <x v="0"/>
    <s v="DGI_x000a_NC-Subproceso Administracion de Cartera_x000a_NC - Subproceso Recaudo - Devoluciones                                                   _x000a_NC- Subproceso Innovación y Tecnologia.   _x000a_Dirección de Gestión Innovación y Técnologia_x000a_Subdirección Innovación y Proyectos. _x000a__x000a__x000a_ACTUALIZADO_x000a_30112021"/>
  </r>
  <r>
    <x v="2"/>
    <x v="3"/>
    <m/>
    <m/>
    <m/>
    <m/>
    <m/>
    <s v="Priorizar y detallar requermimientos funcionales necesarios para la solucion del Proyecto ._x000a__x000a_"/>
    <s v="Documento de requerimientos funcionales"/>
    <n v="1"/>
    <d v="2020-09-01T00:00:00"/>
    <d v="2020-12-31T00:00:00"/>
    <n v="17.285714285714285"/>
    <n v="1"/>
    <n v="1"/>
    <x v="0"/>
    <s v="DGI_x000a_NC-Subproceso Administracion de Cartera_x000a_NC - Subproceso Recaudo - Devoluciones                                                   _x000a_NC- Subproceso Innovación y Tecnologia.   _x000a_Dirección de Gestión Innovación y Técnologia_x000a_Subdirección Innovación y Proyectos. _x000a__x000a__x000a_ACTUALIZADO_x000a_30112021"/>
  </r>
  <r>
    <x v="2"/>
    <x v="3"/>
    <m/>
    <m/>
    <m/>
    <m/>
    <m/>
    <s v="Adelantar el proceso de contratación de la solución tecnológica."/>
    <s v="Informe"/>
    <n v="1"/>
    <d v="2021-01-01T00:00:00"/>
    <d v="2023-02-28T00:00:00"/>
    <n v="112.57142857142857"/>
    <n v="0.48"/>
    <n v="0.48"/>
    <x v="1"/>
    <s v="DGI_x000a_NC-Subproceso Administracion de Cartera_x000a_NC - Subproceso Recaudo - Devoluciones                                                   _x000a_NC- Subproceso Innovación y Tecnologia.   _x000a_Dirección de Gestión Innovación y Técnologia_x000a_Subdirección Innovación y Proyectos. _x000a__x000a__x000a_ACTUALIZADO_x000a_30112021"/>
  </r>
  <r>
    <x v="2"/>
    <x v="3"/>
    <m/>
    <m/>
    <m/>
    <m/>
    <m/>
    <s v="Inicio de la implementación de la solución tecnológica del Proyecto."/>
    <s v="Plan de Trabajo"/>
    <n v="1"/>
    <d v="2022-08-01T00:00:00"/>
    <d v="2023-06-30T00:00:00"/>
    <n v="47.571428571428569"/>
    <n v="0"/>
    <n v="0"/>
    <x v="1"/>
    <s v="DGI_x000a_NC - Subproceso Administracion de Cartera_x000a_NC - Subproceso Recaudo - Devoluciones   _x000a_Direccion de Gestion de Impuestos_x000a_Coordinación de Administracion de Aplicativos de Impuestos_x000a_                                                _x000a_NC - Subproceso Innovación y Tecnologia.   _x000a_Dirección de Gestión Innovación y Técnologia_x000a_Subdirección de Innovación y Proyectos_x000a_Subdirección Soluciones y Desarrollo_x000a_Subdirección de Infraestructura Tecnológica y de Operaciones_x000a_Subdirección de Procesamiento de datos_x000a__x000a__x000a_ACTUALIZADO_x000a_30112021"/>
  </r>
  <r>
    <x v="2"/>
    <x v="3"/>
    <m/>
    <m/>
    <m/>
    <m/>
    <m/>
    <m/>
    <s v="Informe de seguimiento y/o actas de reunión"/>
    <n v="4"/>
    <d v="2023-01-01T00:00:00"/>
    <d v="2023-12-31T00:00:00"/>
    <n v="52"/>
    <n v="0"/>
    <n v="0"/>
    <x v="1"/>
    <s v="DGI_x000a_NC - Subproceso Administracion de Cartera_x000a_NC - Subproceso Recaudo - Devoluciones   _x000a_Direccion de Gestion de Impuestos_x000a_Coordinación de Administracion de Aplicativos de Impuestos_x000a_                                                _x000a_NC - Subproceso Innovación y Tecnologia.   _x000a_Dirección de Gestión Innovación y Técnologia_x000a_Subdirección de Innovación y Proyectos_x000a_Subdirección Soluciones y Desarrollo_x000a_Subdirección de Infraestructura Tecnológica y de Operaciones_x000a_Subdirección de Procesamiento de datos_x000a__x000a__x000a_ACTUALIZADO_x000a_30112021"/>
  </r>
  <r>
    <x v="2"/>
    <x v="3"/>
    <m/>
    <m/>
    <m/>
    <m/>
    <m/>
    <s v="Implantación de la solución tecnológica"/>
    <s v="Solución en producción"/>
    <n v="1"/>
    <d v="2024-01-01T00:00:00"/>
    <d v="2024-12-31T00:00:00"/>
    <n v="52.142857142857146"/>
    <n v="0"/>
    <n v="0"/>
    <x v="1"/>
    <s v="DGI_x000a_NC - Subproceso Administracion de Cartera_x000a_NC - Subproceso Recaudo - Devoluciones   _x000a_Direccion de Gestion de Impuestos_x000a_Coordinación de Administracion de Aplicativos de Impuestos_x000a_                                                _x000a_NC - Subproceso Innovación y Tecnologia.   _x000a_Dirección de Gestión Innovación y Técnologia_x000a_Subdirección de Innovación y Proyectos_x000a_Subdirección Soluciones y Desarrollo_x000a_Subdirección de Infraestructura Tecnológica y de Operaciones_x000a_Subdirección de Procesamiento de datos_x000a__x000a__x000a_ACTUALIZADO_x000a_30112021"/>
  </r>
  <r>
    <x v="2"/>
    <x v="3"/>
    <m/>
    <m/>
    <m/>
    <m/>
    <s v="La recomendación está orientada a revisar las validaciones y alertas que genera el SIE de Obligación Financiera en su lógica transaccional, para que señale o advierta al funcionario sustanciador frente a posibles inconsistencias en la información que se registra en los documentos fuente[1] (generados por el contribuyente), para que no se realicen trámites que terminan en este caso en un desgaste administrativo que se extiende en el tiempo y que generan una inversión de recursos innecesarios. "/>
    <s v="Definir Estrategia de Digitalización del Proyecto ._x000a_"/>
    <s v="Documento de Estrategia"/>
    <n v="1"/>
    <d v="2020-01-01T00:00:00"/>
    <d v="2020-06-30T00:00:00"/>
    <n v="25.857142857142858"/>
    <n v="1"/>
    <n v="1"/>
    <x v="0"/>
    <s v="DGI_x000a_NC-Subproceso Administracion de Cartera_x000a_NC - Subproceso Recaudo - Devoluciones                                                   _x000a_NC- Subproceso Innovación y Tecnologia.   _x000a_Dirección de Gestión Innovación y Técnologia_x000a_Subdirección Innovación y Proyectos. _x000a__x000a__x000a_ACTUALIZADO_x000a_30112021"/>
  </r>
  <r>
    <x v="2"/>
    <x v="3"/>
    <m/>
    <m/>
    <s v="ID del Hallazgo III. Documentos que presentan en las validaciones automáticas y las reglas de negocio predeterminadas en el sistema de Obligación Financiera, debilidades en los parámetros de configuración de los rutina y formatos versión."/>
    <m/>
    <m/>
    <s v="Priorizar y detallar requermimientos funcionales necesarios para la solucion del Proyecto ._x000a__x000a_"/>
    <s v="Documento de requerimientos funcionales"/>
    <n v="1"/>
    <d v="2020-09-01T00:00:00"/>
    <d v="2020-12-31T00:00:00"/>
    <n v="17.285714285714285"/>
    <n v="1"/>
    <n v="1"/>
    <x v="0"/>
    <s v="DGI_x000a_NC-Subproceso Administracion de Cartera_x000a_NC - Subproceso Recaudo - Devoluciones                                                   _x000a_NC- Subproceso Innovación y Tecnologia.   _x000a_Dirección de Gestión Innovación y Técnologia_x000a_Subdirección Innovación y Proyectos. _x000a__x000a__x000a_ACTUALIZADO_x000a_30112021"/>
  </r>
  <r>
    <x v="2"/>
    <x v="3"/>
    <m/>
    <m/>
    <m/>
    <m/>
    <m/>
    <s v="Adelantar el proceso de contratación de la solución tecnológica."/>
    <s v="Informe"/>
    <n v="1"/>
    <d v="2021-01-01T00:00:00"/>
    <d v="2023-02-28T00:00:00"/>
    <n v="112.57142857142857"/>
    <n v="0.48"/>
    <n v="0.48"/>
    <x v="1"/>
    <s v="DGI_x000a_NC-Subproceso Administracion de Cartera_x000a_NC - Subproceso Recaudo - Devoluciones                                                   _x000a_NC- Subproceso Innovación y Tecnologia.   _x000a_Dirección de Gestión Innovación y Técnologia_x000a_Subdirección Innovación y Proyectos. _x000a__x000a__x000a_ACTUALIZADO_x000a_30112021"/>
  </r>
  <r>
    <x v="2"/>
    <x v="3"/>
    <m/>
    <m/>
    <m/>
    <m/>
    <m/>
    <s v="Inicio de la implementación de la solución tecnológica del Proyecto."/>
    <s v="Plan de Trabajo"/>
    <n v="1"/>
    <d v="2022-08-01T00:00:00"/>
    <d v="2023-06-30T00:00:00"/>
    <n v="47.571428571428569"/>
    <n v="0"/>
    <n v="0"/>
    <x v="1"/>
    <s v="DGI_x000a_NC - Subproceso Administracion de Cartera_x000a_NC - Subproceso Recaudo - Devoluciones   _x000a_Direccion de Gestion de Impuestos_x000a_Coordinación de Administracion de Aplicativos de Impuestos_x000a_                                                _x000a_NC - Subproceso Innovación y Tecnologia.   _x000a_Dirección de Gestión Innovación y Técnologia_x000a_Subdirección de Innovación y Proyectos_x000a_Subdirección Soluciones y Desarrollo_x000a_Subdirección de Infraestructura Tecnológica y de Operaciones_x000a_Subdirección de Procesamiento de datos_x000a__x000a__x000a_ACTUALIZADO_x000a_30112021"/>
  </r>
  <r>
    <x v="2"/>
    <x v="3"/>
    <m/>
    <m/>
    <m/>
    <m/>
    <m/>
    <m/>
    <s v="Informe de seguimiento y/o actas de reunión"/>
    <n v="4"/>
    <d v="2023-01-01T00:00:00"/>
    <d v="2023-12-31T00:00:00"/>
    <n v="52"/>
    <n v="0"/>
    <n v="0"/>
    <x v="1"/>
    <s v="DGI_x000a_NC - Subproceso Administracion de Cartera_x000a_NC - Subproceso Recaudo - Devoluciones   _x000a_Direccion de Gestion de Impuestos_x000a_Coordinación de Administracion de Aplicativos de Impuestos_x000a_                                                _x000a_NC - Subproceso Innovación y Tecnologia.   _x000a_Dirección de Gestión Innovación y Técnologia_x000a_Subdirección de Innovación y Proyectos_x000a_Subdirección Soluciones y Desarrollo_x000a_Subdirección de Infraestructura Tecnológica y de Operaciones_x000a_Subdirección de Procesamiento de datos_x000a__x000a__x000a_ACTUALIZADO_x000a_30112021"/>
  </r>
  <r>
    <x v="2"/>
    <x v="3"/>
    <m/>
    <m/>
    <m/>
    <m/>
    <m/>
    <s v="Implantación de la solución tecnológica"/>
    <s v="Solución en producción"/>
    <n v="1"/>
    <d v="2024-01-01T00:00:00"/>
    <d v="2024-12-31T00:00:00"/>
    <n v="52.142857142857146"/>
    <n v="0"/>
    <n v="0"/>
    <x v="1"/>
    <s v="DGI_x000a_NC - Subproceso Administracion de Cartera_x000a_NC - Subproceso Recaudo - Devoluciones   _x000a_Direccion de Gestion de Impuestos_x000a_Coordinación de Administracion de Aplicativos de Impuestos_x000a_                                                _x000a_NC - Subproceso Innovación y Tecnologia.   _x000a_Dirección de Gestión Innovación y Técnologia_x000a_Subdirección de Innovación y Proyectos_x000a_Subdirección Soluciones y Desarrollo_x000a_Subdirección de Infraestructura Tecnológica y de Operaciones_x000a_Subdirección de Procesamiento de datos_x000a__x000a__x000a_ACTUALIZADO_x000a_30112021"/>
  </r>
  <r>
    <x v="2"/>
    <x v="3"/>
    <m/>
    <m/>
    <m/>
    <m/>
    <s v="La recomendación está orientada, a revisar las validaciones de todos los documentos externos que directa o indirectamente afectan el saldo de las obligaciones en el SIE de Obligación Financiera, debido a que se encontraron obligaciones que son del año gravable 2012 y se encuentran en proceso de normalización por el tiempo de prescripción que como el estatuto tributario en su artículo 817 lo determina, pasados 5 años de la fecha de exigibilidad de la obligación, se deben descargar de contabilidad y del SIE de obligación, ya que el tiempo para su oportuno cobro se extinguió, se pueden revivir con saldos a favor en la obligación de un contribuyente que no tiene derecho al mismo."/>
    <s v="Elaborar la solicitud de servicio para la creación o ajuste de un Sistema de Información, conforme el PR-SI-0002 Gestión de solicitudes para la creación o ajuste de sistemas de información."/>
    <s v="Formato de solicitud de servicio para la creación o ajuste de un Sistema de Información"/>
    <n v="1"/>
    <d v="2020-02-01T00:00:00"/>
    <d v="2020-05-31T00:00:00"/>
    <n v="17.142857142857142"/>
    <n v="1"/>
    <n v="1"/>
    <x v="0"/>
    <s v="DGI_x000a_NC - Subproceso Administracion de Cartera_x000a_NC - Subproceso Recaudo - Devoluciones   _x000a_Direccion de Gestion de Impuestos_x000a_Coordinación de Administracion de Aplicativos de Impuestos_x000a_                                                _x000a_NC - Subproceso Innovación y Tecnologia.   _x000a_Dirección de Gestión Innovación y Técnologia_x000a_Subdirección de Innovación y Proyectos_x000a_Subdirección Soluciones y Desarrollo_x000a_Subdirección de Infraestructura Tecnológica y de Operaciones_x000a_Subdirección de Procesamiento de datos_x000a__x000a__x000a_ACTUALIZADO_x000a_30112021"/>
  </r>
  <r>
    <x v="2"/>
    <x v="3"/>
    <m/>
    <m/>
    <m/>
    <m/>
    <m/>
    <s v="Presentar y priorizar la solicitud de servicio para la creación o ajuste de un Sistema de Información ante el centro de despacho, conforme el PR-SI-0002 Gestión de solicitudes para la creación o ajuste de sistemas de  información."/>
    <s v="Control de Asistencia de Reuniones"/>
    <n v="1"/>
    <d v="2020-06-01T00:00:00"/>
    <d v="2020-07-31T00:00:00"/>
    <n v="8.5714285714285712"/>
    <n v="1"/>
    <n v="1"/>
    <x v="0"/>
    <s v="DGI_x000a_NC - Subproceso de Recaudo y Devoluciones _x000a_Dirección de Gestión de Impuestos_x000a_Subdirección de Recaudo_x000a_Coordinación de Administración de Aplicativos de Impuestos_x000a__x000a_NC - Subproceso Innovación y Tecnología_x000a_Dirección de Gestión de Innovación y Tecnología_x000a_Subdirección de Soluciones y Desarrollo_x000a__x000a_ACTUALIZADO_x000a_30112021"/>
  </r>
  <r>
    <x v="2"/>
    <x v="3"/>
    <m/>
    <m/>
    <m/>
    <m/>
    <m/>
    <s v="Realizar plan de trabajo para la solución de las situaciones encontradas en los documentos objeto del hallazgo, conforme a la solicitud presentada en centro de despacho"/>
    <s v="Plan de Trabajo"/>
    <n v="1"/>
    <d v="2020-08-01T00:00:00"/>
    <d v="2020-12-31T00:00:00"/>
    <n v="21.714285714285715"/>
    <n v="1"/>
    <n v="1"/>
    <x v="0"/>
    <s v="DGI_x000a_NC - Subproceso de Recaudo y Devoluciones _x000a_Dirección de Gestión de Impuestos_x000a_Subdirección de Recaudo_x000a_Coordinación de Administración de Aplicativos de Impuestos_x000a__x000a_NC - Subproceso Innovación y Tecnología_x000a_Dirección de Gestión de Innovación y Tecnología_x000a_Subdirección de Soluciones y Desarrollo_x000a__x000a_ACTUALIZADO_x000a_30112021"/>
  </r>
  <r>
    <x v="2"/>
    <x v="3"/>
    <m/>
    <m/>
    <m/>
    <m/>
    <m/>
    <s v="Realizar reuniones trimestrales de seguimiento y cumplimiento del plan de trabajo "/>
    <s v="Control de Asistencia de Reuniones"/>
    <n v="3"/>
    <d v="2021-01-01T00:00:00"/>
    <d v="2021-09-30T00:00:00"/>
    <n v="38.857142857142854"/>
    <n v="1"/>
    <n v="1"/>
    <x v="0"/>
    <s v="DGI_x000a_NC - Subproceso de Recaudo y Devoluciones _x000a_Dirección de Gestión de Impuestos_x000a_Subdirección de Recaudo_x000a_Coordinación de Administración de Aplicativos de Impuestos_x000a__x000a_NC - Subproceso Innovación y Tecnología_x000a_Dirección de Gestión de Innovación y Tecnología_x000a_Subdirección de Soluciones y Desarrollo_x000a__x000a_ACTUALIZADO_x000a_30112021"/>
  </r>
  <r>
    <x v="2"/>
    <x v="3"/>
    <m/>
    <m/>
    <m/>
    <m/>
    <s v="En el SIE de Obligación Financiera se debe dejar la validación para controlar el ingreso de los documentos de declaraciones que afecten el saldo de obligaciones ya cerradas (en ceros), lo anterior por cuanto en la actualidad esta validación no se encuentra habilitada según lo observado durante la inspección y lo manifestado por los ingenieros del grupo de desarrollo."/>
    <s v="Elaborar la solicitud de servicio para la creación o ajuste de un Sistema de Información, conforme el PR-SI-0002 Gestión de solicitudes para la creación o ajuste de sistemas de información."/>
    <s v="Formato de solicitud de servicio para la creación o ajuste de un Sistema de Información"/>
    <n v="1"/>
    <d v="2020-02-01T00:00:00"/>
    <d v="2020-05-31T00:00:00"/>
    <n v="17.142857142857142"/>
    <n v="1"/>
    <n v="1"/>
    <x v="0"/>
    <s v="DGI_x000a_NC - Subproceso de Recaudo y Devoluciones _x000a_Dirección de Gestión de Impuestos_x000a_Subdirección de Recaudo_x000a_Coordinación de Administración de Aplicativos de Impuestos_x000a__x000a_NC - Subproceso Innovación y Tecnología_x000a_Dirección de Gestión de Innovación y Tecnología_x000a_Subdirección de Soluciones y Desarrollo_x000a__x000a_ACTUALIZADO_x000a_30112021"/>
  </r>
  <r>
    <x v="2"/>
    <x v="3"/>
    <m/>
    <m/>
    <m/>
    <m/>
    <m/>
    <s v="Presentar y priorizar la solicitud de servicio para la creación o ajuste de un Sistema de Información ante el centro de despacho, conforme el PR-SI-0002 Gestión de solicitudes para la creación o ajuste de sistemas de  información."/>
    <s v="Control de Asistencia de Reuniones"/>
    <n v="1"/>
    <d v="2020-06-01T00:00:00"/>
    <d v="2020-07-31T00:00:00"/>
    <n v="8.5714285714285712"/>
    <n v="1"/>
    <n v="1"/>
    <x v="0"/>
    <s v="DGI_x000a_NC - Subproceso de Recaudo y Devoluciones _x000a_Dirección de Gestión de Impuestos_x000a_Subdirección de Recaudo_x000a_Coordinación de Administración de Aplicativos de Impuestos_x000a__x000a_NC - Subproceso Innovación y Tecnología_x000a_Dirección de Gestión de Innovación y Tecnología_x000a_Subdirección de Soluciones y Desarrollo_x000a__x000a_ACTUALIZADO_x000a_30112021"/>
  </r>
  <r>
    <x v="2"/>
    <x v="3"/>
    <m/>
    <m/>
    <m/>
    <m/>
    <m/>
    <s v="Realizar plan de trabajo para la solución de las situaciones encontradas en los documentos objeto del hallazgo, conforme a la solicitud presentada en centro de despacho"/>
    <s v="Plan de Trabajo"/>
    <n v="1"/>
    <d v="2020-08-01T00:00:00"/>
    <d v="2020-12-31T00:00:00"/>
    <n v="21.714285714285715"/>
    <n v="1"/>
    <n v="1"/>
    <x v="0"/>
    <s v="DGI_x000a_NC - Subproceso de Recaudo y Devoluciones _x000a_Dirección de Gestión de Impuestos_x000a_Subdirección de Recaudo_x000a_Coordinación de Administración de Aplicativos de Impuestos_x000a__x000a_NC - Subproceso Innovación y Tecnología_x000a_Dirección de Gestión de Innovación y Tecnología_x000a_Subdirección de Soluciones y Desarrollo_x000a__x000a_ACTUALIZADO_x000a_30112021"/>
  </r>
  <r>
    <x v="2"/>
    <x v="3"/>
    <m/>
    <m/>
    <m/>
    <m/>
    <m/>
    <s v="Realizar reuniones trimestrales de seguimiento y cumplimiento del plan de trabajo "/>
    <s v="Control de Asistencia de Reuniones"/>
    <n v="3"/>
    <d v="2021-01-01T00:00:00"/>
    <d v="2021-09-30T00:00:00"/>
    <n v="38.857142857142854"/>
    <n v="1"/>
    <n v="1"/>
    <x v="0"/>
    <s v="DGI_x000a_NC - Subproceso de Recaudo y Devoluciones _x000a_Dirección de Gestión de Impuestos_x000a_Subdirección de Recaudo_x000a_Coordinación de Administración de Aplicativos de Impuestos_x000a__x000a_NC - Subproceso Innovación y Tecnología_x000a_Dirección de Gestión de Innovación y Tecnología_x000a_Subdirección de Soluciones y Desarrollo_x000a__x000a_ACTUALIZADO_x000a_30112021"/>
  </r>
  <r>
    <x v="2"/>
    <x v="3"/>
    <s v="INSP. 1707022430_x000a_H 1,2,3,4,5,6,7,8,9,10,11, 12"/>
    <s v="RG1_x000a__x000a_RFC1_x000a__x000a_RFC2"/>
    <s v="ID del hallazgo I. Se evidenció que al contribuyente THE ELITE FLOWER SAS CI NIT 800.141.506, se le aprobaron devoluciones por valor de $3.048.231.000, las cuales reflejan deuda vencida en el aplicativo de Obligación Financiera y el reporte de la base de datos SIPAC suministrado por la DIAN, generando incertidumbre sobre la compensación efectiva de sus obligaciones.    "/>
    <s v="“Devoluciones y/o compensaciones efectuadas a través del procedimiento abreviado – Decreto 535 de 2020, sin el cumplimiento de los requisitos normativos”_x000a__x000a_RFC 1.  Excluir un contribuyente de un procedimiento de control    _x000a__x000a_RFC 2.  Decisión final de un proceso de control basada en hechos falsos o información adulterada"/>
    <s v="1. Acción No. 1. Implementar un mecanismo de control para armonizar la información de los sistemas Obligación Financiera/SIPAC de las obligaciones que han sido detectadas como inconsistentes y reportadas por las Direcciones Seccionales en aplicación del Memorando 000033 del 2015._x000a_"/>
    <s v="Tarea Acción No. 1. Implementar un mecanismo de control para armonizar la información de los sistemas Obligación Financiera/SIPAC de las obligaciones que han sido detectadas como inconsistentes y reportadas por las Direcciones Seccionales en aplicación del Memorando 000033 del 2015._x000a_"/>
    <s v="Formato Excel FT-CA- 2316 “Solicitud de Marcación y Desmarcación de Obligaciones en SIPAC”"/>
    <n v="1"/>
    <d v="2021-02-15T00:00:00"/>
    <d v="2021-12-31T00:00:00"/>
    <n v="45.571428571428569"/>
    <n v="1"/>
    <n v="1"/>
    <x v="0"/>
    <s v="DGI_x000a_NC - Subproceso de Recaudo - Devoluciones                                                               _x000a_Dirección ed Gestión de Impuestos _x000a_Subdirección de Recaudo_x000a_Coordinación de Administración de Aplicativos de Impuestos_x000a__x000a_ACTUALIZADO_x000a_30112021_x000a_"/>
  </r>
  <r>
    <x v="2"/>
    <x v="3"/>
    <m/>
    <m/>
    <m/>
    <m/>
    <s v="2. Acción No.2. Reiterar a las Direcciones Seccionales la aplicación de los lineamientos impartiddos en el Memorando 000033 del 2015."/>
    <s v="Tarea Acción No.2. Comunicación escrita dirigida a las Direcciones Seccionales reiterando a las Direcciones Seccionales la aplicación de los lineamientos impartiddos en el Memorando 000033 del 2015."/>
    <s v="Uno (1) Comunicado a las Direcciones Seccionales"/>
    <n v="1"/>
    <d v="2021-02-15T00:00:00"/>
    <d v="2021-03-30T00:00:00"/>
    <n v="6.1428571428571432"/>
    <n v="1"/>
    <n v="1"/>
    <x v="0"/>
    <s v="DGI_x000a_NC - Subproceso de Recaudo - Devoluciones                                                               _x000a_Dirección ed Gestión de Impuestos _x000a_Subdirección de Recaudo_x000a_Coordinación de Administración de Aplicativos de Impuestos_x000a__x000a_ACTUALIZADO_x000a_30112021_x000a_"/>
  </r>
  <r>
    <x v="2"/>
    <x v="3"/>
    <m/>
    <m/>
    <m/>
    <m/>
    <s v="3. Acción No.1. Solicitar la calificación de perfilamiento de riesgo de las solicitudes de devolución resueltas entre el 13 de abril y el 13 de mayo de 2020 en cumplimiento del Decreto 535 de 2020 que no se enviaron a perfilamiento"/>
    <s v="Tarea Acción No.1. Solicitar la calificación de perfilamiento de riesgo de las solicitudes de devolución resueltas entre el 13 de abril y el 13 de mayo de 2020 en cumplimiento del Decreto 535 de 2020 que no se enviaron a perfilamiento"/>
    <s v="Un (1) Listado_x000a_Nota: Para cada una de las 34 Direcciones que gestionen solicitudes de devolución_x000a_"/>
    <n v="1"/>
    <d v="2021-02-01T00:00:00"/>
    <d v="2021-03-31T00:00:00"/>
    <n v="8.2857142857142865"/>
    <n v="1"/>
    <n v="1"/>
    <x v="0"/>
    <s v="DGI_x000a_NC - Subproceso Recaudo - Devoluciones                                                                                                                                                              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r>
  <r>
    <x v="2"/>
    <x v="3"/>
    <m/>
    <m/>
    <s v="ID del hallazgo II. Inconsistencia en el aplicativo SIE-Obligación Financiera, mostrando falta de integridad y confiablidad en la información. Esta situación conlleva a que se presente incertidumbre para la toma de decisiones en el momento de aprobar una devolución, generando el riesgo de realizar devoluciones sin compensación previa.       "/>
    <m/>
    <s v="4. Acción No. 2.Verificar si las solicitudes de devolución de saldos a favor en renta y ventas resueltas entre el 13 de abril y el 13 de mayo de 2020 en el marco de las devoluciones abreviadas fueron (SI) o (NO) objeto de: auditoría de fiscalización ó incluidas en Programas Postdevoluciones, lo anterior aplica para aquellas solicitudes de devolución que resulten con calificación de riesgo MUY ALTO en la consulta del perfilamiento de riesgo que se realice  en aplicación de la Acción No.1 del presente control y para aquellas solicitudes que obtuvieron riesto MUY ALTO durante la gestión de la solicitud de devolución."/>
    <s v="Tarea Acción No.2. Unificar en una base de datos Los resultados obtenidos en aplicación de la Acción No. 2_x000a_"/>
    <s v="Una (1) Base de datos._x000a_Nota: Para cada una de las 34 Direcciones que gestionen solicitudes de devolución_x000a_"/>
    <n v="1"/>
    <d v="2021-03-31T00:00:00"/>
    <d v="2021-12-31T00:00:00"/>
    <n v="39.285714285714285"/>
    <n v="1"/>
    <n v="1"/>
    <x v="0"/>
    <s v="DGI_x000a_NC - Subproceso Recaudo - Devoluciones                                                                                                                                                              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r>
  <r>
    <x v="2"/>
    <x v="3"/>
    <m/>
    <m/>
    <m/>
    <m/>
    <s v="5. Acción No. 3. Presentar a consideración de la Reunión de Evaluación y Control  de Devoluciones, los casos identificados en la Acción No.2  del presente control que no hayan sido objeto de auditoría de fiscalización DI o no se hayan incluido en programas PD, a fin de  definir el cronograma de desarrollo de la Auditoría Post Devoluciones. En caso de identificar expedientes que no ameritan apertura en programa Postdevoluciones, incluir la justificación correspondiente en el acta."/>
    <s v="Tarea Acción No. 3. Dejar en el acta de la reunión de evaluación y control el cronograma definido para desarrollar las auditorías postdevoluciones de los casos identificados en la Acción No.2  del presente control que no hayan sido objeto de auditoría de fiscalización DI o no se hayan incluido en programas PD. Así mismo para cada asunto que no se incluya en programa postdevoluciones registrar la justificación correspondiente."/>
    <s v="Un (1)  Acta de Reunión_x000a_Nota: Para cada una de las 34 Direcciones que gestionen solicitudes de devolución_x000a_"/>
    <n v="1"/>
    <d v="2021-03-31T00:00:00"/>
    <d v="2021-12-31T00:00:00"/>
    <n v="39.285714285714285"/>
    <n v="1"/>
    <n v="1"/>
    <x v="0"/>
    <s v="DGI_x000a_NC - Subproceso Recaudo - Devoluciones                                                                                                                                                              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r>
  <r>
    <x v="2"/>
    <x v="3"/>
    <m/>
    <m/>
    <m/>
    <m/>
    <s v="6. Acción No.1. Solicitar la calificación de perfilamiento de riesgo de las solicitudes de devolución resueltas entre el 13 de abril y el 13 de mayo de 2020 en cumplimiento del Decreto 535 de 2020 que no se enviaron a perfilamiento"/>
    <s v="Tarea Acción No.1. Solicitar la calificación de perfilamiento de riesgo de las solicitudes de devolución resueltas entre el 13 de abril y el 13 de mayo de 2020 en cumplimiento del Decreto 535 de 2020 que no se enviaron a perfilamiento"/>
    <s v="Un (1) Listado_x000a_Nota: Para cada una de las 34 Direcciones que gestionen solicitudes de devolución_x000a_"/>
    <n v="1"/>
    <d v="2021-02-01T00:00:00"/>
    <d v="2021-03-31T00:00:00"/>
    <n v="8.2857142857142865"/>
    <n v="1"/>
    <n v="1"/>
    <x v="0"/>
    <s v="DGI_x000a_NC - Subproceso Recaudo - Devoluciones                                                                                                                                                              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r>
  <r>
    <x v="2"/>
    <x v="3"/>
    <m/>
    <m/>
    <s v="ID del hallazgo III. Se identificaron 19 casos de devoluciones con reconocimiento en el marco del procedimiento abreviado Decreto 535 del 10 de abril de 2020, por un valor total de $24.669.205.000, 7 gestionadas mediante el SIE Devoluciones y 12 de forma manual CIN 20), en las cuales la DIAN generó calificación de Perfil de Riesgo MUY ALTO para los contribuyentes, sin que se suspendieran los términos de las solicitudes aun cuando representaban un presunto riesgo de fraude fiscal y/o riesgo específico para la DIAN.       "/>
    <m/>
    <s v="7. Acción No. 2.Verificar si las solicitudes de devolución de saldos a favor en renta y ventas resueltas entre el 13 de abril y el 13 de mayo de 2020 en el marco de las devoluciones abreviadas fueron (SI) o (NO) objeto de: auditoría de fiscalización ó incluidas en Programas Postdevoluciones, lo anterior aplica para aquellas solicitudes de devolución que resulten con calificación de riesgo MUY ALTO en la consulta del perfilamiento de riesgo que se realice  en aplicación de la Acción No.1 del presente control y para aquellas solicitudes que obtuvieron riesto MUY ALTO durante la gestión de la solicitud de devolución."/>
    <s v="Tarea Acción No.2. Unificar en una base de datos Los resultados obtenidos en aplicación de la Acción No. 2_x000a_"/>
    <s v="Una (1) Base de datos._x000a_Nota: Para cada una de las 34 Direcciones que gestionen solicitudes de devolución_x000a_"/>
    <n v="1"/>
    <d v="2021-03-31T00:00:00"/>
    <d v="2021-12-31T00:00:00"/>
    <n v="39.285714285714285"/>
    <n v="1"/>
    <n v="1"/>
    <x v="0"/>
    <s v="DGI_x000a_NC - Subproceso Recaudo - Devoluciones                                                                                                                                                              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r>
  <r>
    <x v="2"/>
    <x v="3"/>
    <m/>
    <m/>
    <m/>
    <m/>
    <s v="8. Acción No. 3. Presentar a consideración de la Reunión de Evaluación y Control  de Devoluciones, los casos identificados en la Acción No.2  del presente control que no hayan sido objeto de auditoría de fiscalización DI o no se hayan incluido en programas PD, a fin de  definir el cronograma de desarrollo de la Auditoría Post Devoluciones. En caso de identificar expedientes que no ameritan apertura en programa Postdevoluciones, incluir la justificación correspondiente en el acta."/>
    <s v="Tarea Acción No. 3. Dejar en el acta de la reunión de evaluación y control el cronograma definido para desarrollar las auditorías postdevoluciones de los casos identificados en la Acción No.2  del presente control que no hayan sido objeto de auditoría de fiscalización DI o no se hayan incluido en programas PD. Así mismo para cada asunto que no se incluya en programa postdevoluciones registrar la justificación correspondiente."/>
    <s v="Un (1)  Acta de Reunión_x000a_Nota: Para cada una de las 34 Direcciones que gestionen solicitudes de devolución_x000a_"/>
    <n v="1"/>
    <d v="2021-03-31T00:00:00"/>
    <d v="2021-12-31T00:00:00"/>
    <n v="39.285714285714285"/>
    <n v="1"/>
    <n v="1"/>
    <x v="0"/>
    <s v="DGI_x000a_NC - Subproceso Recaudo - Devoluciones                                                                                                                                                              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r>
  <r>
    <x v="2"/>
    <x v="3"/>
    <m/>
    <m/>
    <m/>
    <m/>
    <s v="9. Acción No. 1. Implementar un mecanismo de control para armonizar la información de los sistemas Obligación Financiera/SIPAC de las obligaciones que han sido detectadas como inconsistentes y reportadas por las Direcciones Seccionales en aplicación del Memorando 000033 del 2015._x000a_"/>
    <s v="Tarea Acción No. 1. Implementar un mecanismo de control para armonizar la información de los sistemas Obligación Financiera/SIPAC de las obligaciones que han sido detectadas como inconsistentes y reportadas por las Direcciones Seccionales en aplicación del Memorando 000033 del 2015._x000a_"/>
    <s v="Formato Excel FT-CA- 2316 “Solicitud de Marcación y Desmarcación de Obligaciones en SIPAC”"/>
    <n v="1"/>
    <d v="2021-02-15T00:00:00"/>
    <d v="2021-12-31T00:00:00"/>
    <n v="45.571428571428569"/>
    <n v="1"/>
    <n v="1"/>
    <x v="0"/>
    <s v="DGI_x000a_NC - Subproceso de Recaudo y Devoluciones                                                            _x000a_Dirección de Gestión de Impuestos                                                                     _x000a_Subdirección de Recaudo_x000a_Coordinación de Administración de Aplicativos de Impuestos_x000a__x000a_ACTUALIZADO_x000a_30112021"/>
  </r>
  <r>
    <x v="2"/>
    <x v="3"/>
    <m/>
    <m/>
    <s v="ID del hallazgo IV. Se identificaron 98 devoluciones otorgadas por valor total de 2.066.178.000 sin solicitud del Perfil de Riesgos en el proceso de gestión y reconocimiento.   "/>
    <m/>
    <s v="10. Acción No.2. Reiterar a las Direcciones Seccionales la aplicación de los lineamientos impartiddos en el Memorando 000033 del 2015."/>
    <s v="Tarea Acción No.2. Comunicación escrita dirigida a las Direcciones Seccionales reiterando a las Direcciones Seccionales la aplicación de los lineamientos impartiddos en el Memorando 000033 del 2015."/>
    <s v="Uno (1) Comunicado a las Direcciones Seccionales"/>
    <n v="1"/>
    <d v="2021-02-15T00:00:00"/>
    <d v="2021-03-30T00:00:00"/>
    <n v="6.1428571428571432"/>
    <n v="1"/>
    <n v="1"/>
    <x v="0"/>
    <s v="DGI_x000a_NC - Subproceso de Recaudo y Devoluciones                                                            _x000a_Dirección de Gestión de Impuestos                                                                     _x000a_Subdirección de Recaudo_x000a_Coordinación de Administración de Aplicativos de Impuestos_x000a__x000a_ACTUALIZADO_x000a_30112021"/>
  </r>
  <r>
    <x v="2"/>
    <x v="3"/>
    <m/>
    <m/>
    <m/>
    <m/>
    <s v="11. Acción No. 3. Registrar de forma clara y precisa, en la casilla &quot;Observaciones&quot; del formato 1326 &quot;Certificación de Deudas&quot;  que se genera en cada asunto del Servicio Informático de Devoluciones, la información de las obligaciones que deben ser objeto de compensación aclarando de igual forma aquellos valores que se reflejan como deudas y corresponden a inconsistencias o que no pueden ser compensados explicando la razón por la cual no hay lugar a ello. Si no existen observaciones ,registrar la leyenda &quot;sin Observaciones&quot;. Nota: esta acción se realizará de forma permanente."/>
    <s v="Diligenciar para todos los asuntos de devolución la casilla &quot;Observaciones&quot; del formato 1326."/>
    <s v="Reportes trimestrales que evidencien diligenciamiento de la casillas &quot;Observaciones del formato 1326&quot;._x000a_Nota: Para cada una de las 34 Direcciones que gestionen solicitudes de devolución"/>
    <n v="2"/>
    <d v="2021-03-01T00:00:00"/>
    <d v="2021-08-31T00:00:00"/>
    <n v="26.142857142857142"/>
    <n v="1"/>
    <n v="1"/>
    <x v="0"/>
    <s v="DGI_x000a_NC - Subproceso Recaudo - Devoluciones._x000a_Dirección de Gestión de Impuestos_x000a_ _x000a_DS - Subproceso Recaudo - Devoluciones _x000a_Direcciones Seccionales de Impuestos y Aduanas. _x000a_Direcciones Seccionales de Impuestos  _x000a_División de Recaudo y Cobranzas_x000a_División de Recaudo_x000a__x000a_ACTUALIZADO_x000a_30112021_x000a_"/>
  </r>
  <r>
    <x v="2"/>
    <x v="3"/>
    <m/>
    <m/>
    <m/>
    <m/>
    <s v="12. Acción No. 4. Dar aplicación a lo establecido en los procedimientos del Subproceso de Devoluciones en cuanto a solicitar  el reproceso de saldos cuando se detecten saldos de la obligación con inconsistencias."/>
    <s v="Diligenciar informe de reprocesos solicitados."/>
    <s v="Reportes trimestrales que evidencien los saldos inconsistentes que fueron objeto de reproceso._x000a_Nota: Para cada una de las 34 Direcciones que gestionen solicitudes de devolución"/>
    <n v="2"/>
    <d v="2021-03-01T00:00:00"/>
    <d v="2021-08-31T00:00:00"/>
    <n v="26.142857142857142"/>
    <n v="1"/>
    <n v="1"/>
    <x v="0"/>
    <s v="DGI_x000a_NC - Subproceso Recaudo - Devoluciones._x000a_Dirección de Gestión de Impuestos_x000a_ _x000a_DS - Subproceso Recaudo - Devoluciones _x000a_Direcciones Seccionales de Impuestos y Aduanas. _x000a_Direcciones Seccionales de Impuestos  _x000a_División de Recaudo y Cobranzas_x000a_División de Recaudo_x000a__x000a_ACTUALIZADO_x000a_30112021_x000a_"/>
  </r>
  <r>
    <x v="2"/>
    <x v="3"/>
    <m/>
    <m/>
    <s v="ID del hallazgo V. Se evidenciaron 861 contribuyentes, que realizaron solicitudes de devolución en el marco del Decreto 535 de 2020, calificados con perfil de riesgo Muy Alto, Alto, Null o Vacío, cuyas solicitudes de devolución no se trasladaron a la División de Gestión de Fiscalización de la Dirección Seccional correspondiente, incumpliendo con lo establecido en el numeral 1 de la Circular 000014 del 13 de mayo de 2020, la cual modificó el numeral 5.5 de la Circular 000011 del 16 de abril de 2020.            "/>
    <m/>
    <s v="13. Implementar la solución informática asociada a las funcionalidades del Servicio Informático Devoluciones que permitirá la gestión de la totalidad de los conceptos de devolución que hoy en día se gestionan en forma manual y la captura de resoluciones de devolución y/o compensación proferidas de forma manual que no han afectado el servicio de la obligación financiera. Este Módulo se denominará SIDEV, demás conceptos de devolución y Contingencias e incluye fases de radicación, acto administrativo, notificación y reportes que permitan la trazabilidad, disposición y actualización de la información, para las solicitudes de devolución y/o compensaciíon de IVA pagado por Instituciones de Educación Superior Oficiales, IVA pagado en materiales de construcción utilizados en vivienda de interés social y vivienda de interés social prioritaria, IVA e Impuesto al Consumo pagado por Diplomáticos, Organismos Internacionales y Misiones Diplomáticas y Consulares, Sentencias y Conciliaciones Judiciales, Retención en la Fuente practicadas a Empresas con Acuerdo de Reorganización, Pagos en Exceso y de lo no debido._x000a_"/>
    <s v="Adelantar el proceso de contratación de la solución tecnológica"/>
    <s v="Informe de avance del proceso de contratación"/>
    <n v="1"/>
    <d v="2022-11-01T00:00:00"/>
    <d v="2022-10-31T00:00:00"/>
    <n v="-0.14285714285714285"/>
    <n v="0.48"/>
    <n v="0.48"/>
    <x v="1"/>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m/>
    <m/>
    <m/>
    <s v="Inicio de la implementación de la solución tecnológica del Proyecto."/>
    <s v="Plan de trabajo de implementación de la solución tecnológica."/>
    <n v="1"/>
    <d v="2023-11-01T00:00:00"/>
    <d v="2024-05-31T00:00:00"/>
    <n v="30.285714285714285"/>
    <n v="0"/>
    <n v="0"/>
    <x v="1"/>
    <s v="DGI_x000a_NC - Subproceso Recaudo - Devoluciones._x000a_Dirección de Gestión de Impuestos_x000a_ _x000a_DS - Subproceso Recaudo - Devoluciones _x000a_Direcciones Seccionales de Impuestos y Aduanas. _x000a_Direcciones Seccionales de Impuestos  _x000a_División de Recaudo y Cobranzas_x000a_División de Recaudo_x000a__x000a_ACTUALIZADO_x000a_30112021_x000a_"/>
  </r>
  <r>
    <x v="2"/>
    <x v="3"/>
    <m/>
    <m/>
    <m/>
    <m/>
    <m/>
    <m/>
    <s v="Seguimiento trimestral al plan de trabajo"/>
    <n v="4"/>
    <d v="2024-06-01T00:00:00"/>
    <d v="2025-05-31T00:00:00"/>
    <n v="52"/>
    <n v="0"/>
    <n v="0"/>
    <x v="1"/>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s v="&quot;ID del hallazgo VI. En 1.405 solicitudes de devolución de saldos a favor del impuesto sobre la Renta y complementarios y del impuesto sobre las Ventas – IVA, gestionadas en el marco del procedimiento abreviado de devoluciones (Decreto 535 de 2020) y que fueron radicadas entre el 13 de abril a 30 de junio de 2020, la DIAN incumplió el término establecido para resolver estas solicitudes de devolución._x000a_Estos asuntos de devolución gestionados por fuera del término legal (15 días hábiles), tienen un valor autorizado para reconocimiento y pago a los contribuyentes de $187.366.190.000, generando el riesgo de liquidar y reconocer intereses moratorios a favor de los contribuyentes por valor de $1.972.202.981 con corte a agosto de 2020.&quot;       "/>
    <m/>
    <m/>
    <s v="Implantación de la solución tecnológica"/>
    <s v="Puesta en producción del servicio informático "/>
    <n v="1"/>
    <d v="2025-06-01T00:00:00"/>
    <d v="2025-12-31T00:00:00"/>
    <n v="30.428571428571427"/>
    <n v="0"/>
    <n v="0"/>
    <x v="1"/>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m/>
    <m/>
    <s v="14. Aplican Acciones y Tareas de la Recomendación del Item 6. Se hace claridad en el sentido que Servicio Informático de Devoluciones y SIDEV interoperan con Obligación Financiera y afectan la cuenta del contribuyente cuando se registra la fecha denotificación de la resolución que decide la solicitud de devolución. "/>
    <s v="Adelantar el proceso de contratación de la solución tecnológica"/>
    <s v="Informe de avance del proceso de contratación"/>
    <n v="1"/>
    <d v="2022-11-01T00:00:00"/>
    <d v="2022-10-31T00:00:00"/>
    <n v="-0.14285714285714285"/>
    <n v="0.48"/>
    <n v="0.48"/>
    <x v="1"/>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m/>
    <m/>
    <m/>
    <s v="Inicio de la implementación de la solución tecnológica del Proyecto."/>
    <s v="Plan de trabajo de implementación de la solución tecnológica."/>
    <n v="1"/>
    <d v="2023-11-01T00:00:00"/>
    <d v="2024-05-31T00:00:00"/>
    <n v="30.285714285714285"/>
    <n v="0"/>
    <n v="0"/>
    <x v="1"/>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s v="ID del hallazgo VII. Se evidenciaron tres (3) solicitudes de devolución aprobadas por las Direcciones Seccionales de Impuestos de Medellín y Cali, correspondientes a personas fallecidas, sin la aplicación de controles de verificación y validación para corroborar que la persona que solicitó el saldo a favor se encontraba facultada por ley para hacerlo.     "/>
    <m/>
    <m/>
    <m/>
    <s v="Seguimiento trimestral al plan de trabajo"/>
    <n v="4"/>
    <d v="2024-06-01T00:00:00"/>
    <d v="2025-05-31T00:00:00"/>
    <n v="52"/>
    <n v="0"/>
    <n v="0"/>
    <x v="1"/>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m/>
    <m/>
    <m/>
    <s v="Implantación de la solución tecnológica"/>
    <s v="Puesta en producción del servicio informático "/>
    <n v="1"/>
    <d v="2025-06-01T00:00:00"/>
    <d v="2025-12-31T00:00:00"/>
    <n v="30.428571428571427"/>
    <n v="0"/>
    <n v="0"/>
    <x v="1"/>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m/>
    <m/>
    <s v="15. Con el fin de proveer al funcionario de un mecanismo de alertas de vencimiento de términos de las solicitudes de devolución y/o compensación, se parametrizó en el Servicio Informático de Devoluciones  el reporte gerencial &quot;Informe de solicitudes radicadas&quot; que incluye la información de &quot;Días transcurridos&quot; desde la fecha de radicación de la solicitud, cuyo contador está activo para cada solicitud de devolución hasta que el área de notificaciones captura la fecha de notificación  del acto administrativo decisorio de cada solicitud. Este reporte puede ser consultado por los funcionarios de devoluciones por el link www.devolucion.dian.gov.co, autenticarse en la cuenta de usuario a nombre de DIAN, opción Procedimiento de devolución/compensación/Reportes Devolución/ Compensación/Informe de Solicitudes Radicadas. Por lo tanto se requiere recordar a las Direcciones Seccionales la importancia del uso de esta herramienta tecnológica, mediante las siguientes acciones:_x000a__x000a_Acción No. 1 : Actualizar Cartilla &quot;Manual Servicio Informático SI Devoluciones&quot; para incorporar el uso de la la información de &quot;Días transcurridos&quot; que está incluida en el reporte &quot;Informe de solicitudes radicadas&quot;_x000a__x000a_"/>
    <s v="Tarea Acción No. 1: Actualizar Cartilla &quot;Manual Servicio Informático SI Devoluciones&quot; para incorporar el uso de la la información de &quot;Días transcurridos&quot; que está incluida en el reporte &quot;Informe de solicitudes radicadas&quot;"/>
    <s v="Un (1) Manual Servicio Informático SI Devoluciones, actualizado."/>
    <n v="1"/>
    <d v="2021-02-01T00:00:00"/>
    <d v="2021-04-30T00:00:00"/>
    <n v="12.571428571428571"/>
    <n v="1"/>
    <n v="1"/>
    <x v="0"/>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s v="ID del hallazgo VIII. Se identificaron 32 asuntos de devolución con valor reconocido de $18.246.851.000 entre el 13 de abril y el 30 de junio de 2020, a los cuales se les identifican en los reportes de cartera mensual de SIPAC (MARZO, ABRIL y MAYO), obligaciones que no fueron compensadas previo a la devolución, por un valor de $12.421.975.000, incumpliendo lo establecido en el artículo 861 del Estatuto Tributario “Art.861. Compensación previa a la devolución” "/>
    <m/>
    <s v="16. Acción No.2: Socializar a las 34 Direcciones Seccionales la actualización del  &quot;Manual Servicio Informático SI Devoluciones&quot; recordando la importancia de hacer uso de la información de &quot;Días transcurridos&quot; como ayuda de autocontrol para el cumplimiento de los términos establecidos para la gestión de las solicitudes de devolución y/o compensación."/>
    <s v="Tarea Acción No.2: Comunicación escrita dirigida a las 34 Direcciones Seccioanales que gestionan solicitudes de devolución y/o compensación, informando la actualización del  &quot;Manual Servicio Informático SI Devoluciones&quot; y recordando la importancia de hacer uso de la información de &quot;Días transcurridos&quot; como ayuda de autocontrol para el cumplimiento de los términos establecidos para la gestión de las solicitudes de devolución y/o compensación."/>
    <s v="Una (1) Comunicación remitida a todas las Direcciones Seccionales_x000a_"/>
    <n v="1"/>
    <d v="2021-02-01T00:00:00"/>
    <d v="2021-04-30T00:00:00"/>
    <n v="12.571428571428571"/>
    <n v="1"/>
    <n v="1"/>
    <x v="0"/>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m/>
    <m/>
    <s v="17. Realizar autocontrol dando aplicación  a las actividades de control establecidas en los procedimientos del Subproceso de Devoluciones, que indican que el Jefe del área o el funcionario que este delegue debe monitorear en forma permanente el cumplimiento de términos para resolver las solicitudes de devolución, mediante el uso del Formato FT RE 2504 &quot;Registro diario de solicitudes de devolución y/o compensación&quot;, el cual contiene las casillas de &quot;Fecha de radicación&quot; y &quot;Fecha de Vencimiento&quot; de las solicitudes de devolución. Actividad diaria y permanente."/>
    <s v="Dar aplicación  a las actividades de control establecidos en los procedimientos del Subproceso de Devoluciones, que indican que el Jefe del área o el funcionario que este delegue debe monitorear en forma permanente el cumplimiento de términos para resolver las solicitudes de devolución, mediante el uso del Formato FT RE 2504 &quot;Registro diario de solicitudes de devolución y/o compensación&quot;, el cual contiene las casillas de &quot;Fecha de radicación&quot; y &quot;Fecha de Vencimiento&quot; de las solicitudes de devolución. Actividad diaria y permanente."/>
    <s v="Formato FT RE 2504 actualizado, envío formato mes anterior durante los primeros tres días hábiles de cada mes"/>
    <n v="1"/>
    <d v="2021-03-01T00:00:00"/>
    <d v="2021-08-04T00:00:00"/>
    <n v="22.285714285714285"/>
    <n v="1"/>
    <n v="1"/>
    <x v="0"/>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m/>
    <m/>
    <s v="18. Actualizar de oficio la casilla 89 del RUT con la información que envía la Registraduría Nacional del Estado Civil de las personas fallecidas."/>
    <s v="Actualizar el estado (Casilla 89 RUT) de las personas fallecidas con la información que envía la Registraduría Nacional del Estado Civil"/>
    <s v="Informe anual de ejecución de la estrategia"/>
    <n v="1"/>
    <d v="2021-08-01T00:00:00"/>
    <d v="2022-01-31T00:00:00"/>
    <n v="26.142857142857142"/>
    <n v="1"/>
    <n v="1"/>
    <x v="0"/>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s v="ID del hallazgo IX. Al efectuar el análisis de la información suministrada por la DIAN en el archivo denominado “Información 10 430 formato 1668.xlsx”, se identificó un mismo número de cuenta bancaria registrado para 2 contribuyentes beneficiarios de devolución distintos.  "/>
    <m/>
    <s v="19.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quot;Días Transcurridos&quot; considerando desde la fecha de radicación de la solicitud hasta la fecha del pago. Presentar la propuesta al Comité Centro de Despacho para someterlo a su aprobación."/>
    <s v="Tarea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quot;Días Transcurridos&quot; considerando desde la fecha de radicación de la solicitud hasta la fecha del pago. Presentar la propuesta al Comité Centro de Despacho para someterlo a su aprobación."/>
    <s v="Un (1) documento FT SI 2206 diligenciado y aprobado por el Comité Centro de Despacho"/>
    <n v="1"/>
    <d v="2021-02-01T00:00:00"/>
    <d v="2021-03-31T00:00:00"/>
    <n v="8.2857142857142865"/>
    <n v="1"/>
    <n v="1"/>
    <x v="0"/>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m/>
    <m/>
    <s v="20.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quot;Días Transcurridos&quot; considerando desde la fecha de radicación de la solicitud hasta la fecha del pago."/>
    <s v="Tarea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quot;Días Transcurridos&quot; considerando desde la fecha de radicación de la solicitud hasta la fecha del pago."/>
    <s v="Un (1) documento FT SI 2207 diligenciado"/>
    <n v="1"/>
    <d v="2021-04-01T00:00:00"/>
    <d v="2021-08-31T00:00:00"/>
    <n v="21.714285714285715"/>
    <n v="1"/>
    <n v="1"/>
    <x v="0"/>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m/>
    <m/>
    <s v="21. Implementación de un desarrollo tecnológico cuyo objetivo es el pago de las devoluciones menores a 1.000 UVT directamente a través de Sistema integrado de información Financiera - SIIF Nación, sin necesidad de mediar cuentas de ahorro o corrientes de entidades financieras, las que conocemos como cuentas de Fondo Rotatorio de Devoluciones. En este desarrollo quedan registrados los campos: fecha de abono en cuenta, número de cuenta de destino y entidad bancaria, documento del beneficiario de la devolución, número de la resolución, entre otros campos."/>
    <s v="_x000a__x000a_Inicio prueba en producción piloto en el SIIF Nación con la Dirección de Impuestos y Aduanas de Pereira _x000a_"/>
    <s v="Reporte del SIIF Nación de los pagos de las resoluciones de devoluciones realizadas por la Dirección Seccional de impuestos y Aduanas de Pereira."/>
    <n v="1"/>
    <d v="2021-02-01T00:00:00"/>
    <d v="2021-06-30T00:00:00"/>
    <n v="21.285714285714285"/>
    <n v="1"/>
    <n v="1"/>
    <x v="0"/>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s v="ID del hallazgo X. Se evidenció que se giraron recursos por valor de $26.929.284.000, en rangos superiores a los 10, 20, 30, 50 y 100 días calendario siguientes a la fecha de expedición de los respectivos actos administrativos donde se reconoce y ordena devolver los saldos a favor. "/>
    <m/>
    <m/>
    <s v="Puesta en producción del SIIF Nación para el pago de las resoluciones de devoluciones en todas las Direcciones Seccionales._x000a_"/>
    <s v="Reporte del SIIF Nación de los pagos de las resoluciones de devoluciones realizadas por la Direcciones Seccionales."/>
    <n v="1"/>
    <d v="2021-07-01T00:00:00"/>
    <d v="2022-04-30T00:00:00"/>
    <n v="43.285714285714285"/>
    <n v="1"/>
    <n v="1"/>
    <x v="0"/>
    <s v="DGI_x000a_NC - Subproceso Recaudo - Devoluciones_x000a_Direccion de Gestion de Impuestos_x000a_Subdirección de Devoluciones_x000a__x000a_NC - Subproceso de Innovación y Tecnología_x000a_Direccción de Gestión de Innovacion y Tecnologia_x000a_Subdirección de Soluciones y Desarrollo_x000a__x000a_ACTUALIZADO_x000a_30112021"/>
  </r>
  <r>
    <x v="2"/>
    <x v="3"/>
    <m/>
    <m/>
    <m/>
    <m/>
    <m/>
    <s v="Actualización de los procedimiento PR-RE-0133 de acuerdo al pago de las resoluciones de devoluciones por medio del aplicativo SIIF Nación"/>
    <s v="Procedimientos actualizado"/>
    <n v="1"/>
    <d v="2021-07-01T00:00:00"/>
    <d v="2022-07-31T00:00:00"/>
    <n v="56.428571428571431"/>
    <n v="1"/>
    <n v="1"/>
    <x v="0"/>
    <s v="DGI_x000a_NC - Subproceso Recaudo - Devoluciones_x000a_Direccion de Gestion de Impuestos_x000a_Subdirección de Devoluciones_x000a__x000a_ACTUALIZADO_x000a_30112021"/>
  </r>
  <r>
    <x v="2"/>
    <x v="3"/>
    <m/>
    <m/>
    <m/>
    <m/>
    <m/>
    <s v="Enviar comunicación escrita dirigida a las 34 Direcciones Seccioanales que gestionan solicitudes de devolución y/o compensación, informando la actualización de los procemientos y la utilización del SIIF Nación para el pago de las resoluciones de devoluciones menores de 1.000 UVT._x000a_"/>
    <s v="Comunicación enviada a las 34 Direcciones Seccionales informando la actualización de los.procedimientos y la utilización del SIIF para el pago de las devoluciones."/>
    <n v="1"/>
    <d v="2021-07-01T00:00:00"/>
    <d v="2022-08-31T00:00:00"/>
    <n v="60.857142857142854"/>
    <n v="1"/>
    <n v="1"/>
    <x v="0"/>
    <s v="DGI_x000a_NC - Subproceso Recaudo - Devoluciones_x000a_Direccion de Gestion de Impuestos_x000a_Subdirección de Devoluciones_x000a__x000a_ACTUALIZADO_x000a_30112021"/>
  </r>
  <r>
    <x v="2"/>
    <x v="3"/>
    <m/>
    <m/>
    <s v="ID del hallazgo XI. Se evidenciaron inconsistencias y debilidades en la trazabilidad y confiabilidad de la información suministrada por la DIAN.       "/>
    <m/>
    <s v="22.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quot;Días Transcurridos&quot; considerando desde la fecha de radicación de la solicitud hasta la fecha del pago. Presentar la propuesta al Comité Centro de Despacho para someterlo a su aprobación."/>
    <s v="Tarea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quot;Días Transcurridos&quot; considerando desde la fecha de radicación de la solicitud hasta la fecha del pago. Presentar la propuesta al Comité Centro de Despacho para someterlo a su aprobación."/>
    <s v="Un (1) documento FT SI 2206 diligenciado y aprobado por el Comité Centro de Despacho"/>
    <n v="1"/>
    <d v="2021-02-01T00:00:00"/>
    <d v="2021-04-30T00:00:00"/>
    <n v="12.571428571428571"/>
    <n v="1"/>
    <n v="1"/>
    <x v="0"/>
    <s v="DGI_x000a_DS-Subproceso Recaudo - Devoluciones. _x000a_Direcciones Seccionales de Impuestos y Aduanas. _x000a_Direcciones Seccionales de Impuestos  _x000a_División de Recaudo y Cobranzas_x000a_División de Recaudo_x000a__x000a_ACTUALIZADO_x000a_30112021_x000a_"/>
  </r>
  <r>
    <x v="2"/>
    <x v="3"/>
    <m/>
    <m/>
    <m/>
    <m/>
    <s v="23.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quot;Días Transcurridos&quot; considerando desde la fecha de radicación de la solicitud hasta la fecha del pago."/>
    <s v="Tarea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quot;Días Transcurridos&quot; considerando desde la fecha de radicación de la solicitud hasta la fecha del pago."/>
    <s v="Un (1) documento FT SI 2007 diligenciado"/>
    <n v="1"/>
    <d v="2021-04-01T00:00:00"/>
    <d v="2021-08-31T00:00:00"/>
    <n v="21.714285714285715"/>
    <n v="1"/>
    <n v="1"/>
    <x v="0"/>
    <s v="DGI_x000a_NC - Subproceso Asistencia al Usuario_x000a_Dirección de Gestión de Impuestos_x000a_Subdirección de Administración Registro Unico Tributario_x000a__x000a_ACTUALIZADO_x000a_30112021"/>
  </r>
  <r>
    <x v="2"/>
    <x v="3"/>
    <m/>
    <m/>
    <m/>
    <m/>
    <s v="24. Acción No. 3. Actualizar los procedimientos del Subproceso de Devoluciones  para incluir la actividad de entregar al área de pagos la copia del acto administrativo que ordena la devolución acompañado de la certificación bancaria aportada por el solicitante en la solicitud de devolución."/>
    <s v="Elaborar la nueva versión de los procedimientos incluyendo la actividad de entregar al área de pagos, además de la Resolución de Devolución, la certificación bancaria aportada por el solicitante y gestionar el trámite hasta su publicación en Diannet - Mapa de Procesos."/>
    <s v="Procedimiento actualizado"/>
    <n v="1"/>
    <d v="2021-02-01T00:00:00"/>
    <d v="2021-06-30T00:00:00"/>
    <n v="21.285714285714285"/>
    <n v="1"/>
    <n v="1"/>
    <x v="0"/>
    <s v="DGI_x000a_NC - Subproceso Recaudo - Devoluciones_x000a_Direccion de Gestion de Impuestos_x000a_Subdirección de Devoluciones_x000a__x000a_ACTUALIZADO_x000a_30112021"/>
  </r>
  <r>
    <x v="2"/>
    <x v="3"/>
    <m/>
    <m/>
    <s v="ID del hallazgo XII. Se identificaron 13 cuentas bancarias en los archivos suministrados por la DIAN de los movimientos generados desde el portal de los bancos del Fondo Rotatorio de Devoluciones (meses de abril, mayo, junio, julio y agosto de 2020) de la Dirección Seccional de Neiva, que se encuentran asociadas a más de un contribuyente con giro o transferencia.     _x000a_ID Indicio de fraude y corrupción I.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     _x000a_ID Indicio de fraude y corrupción II.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
    <m/>
    <s v="25. Acción No. 4. Socializar con las Direcciones Seccionales el alcance de la actualización realizada a los procedimientos del Subproceso de Devoluciones y Compensaciones._x000a__x000a_"/>
    <s v="Comunicación escrita dirigida a las 34 Direcciones Seccionales que gestionan solicitudes de devolución  y/o compensación informando la actualización de los procedimientos y recordando la importancia de verificar previo a la firma del acto administrativo y previo al pago de la devolución, la información del beneficiario, número de cuenta y entidad financiera a la cual se debe efectuar el abono de los recursos producto de la devolución."/>
    <s v="Comunicación remitida a todas las Direcciones Seccionales"/>
    <n v="1"/>
    <d v="2021-07-01T00:00:00"/>
    <s v="_x000a_31/07/2021"/>
    <e v="#VALUE!"/>
    <n v="1"/>
    <n v="1"/>
    <x v="0"/>
    <s v="DGI_x000a_NC - Subproceso Recaudo - Devoluciones_x000a_Direccion de Gestion de Impuestos_x000a_Subdirección de Devoluciones_x000a__x000a_ACTUALIZADO_x000a_30112021"/>
  </r>
  <r>
    <x v="2"/>
    <x v="3"/>
    <m/>
    <m/>
    <m/>
    <m/>
    <s v="26. Aplican Acciones y Tareas de la Recomendación del Item 12._x000a_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quot;Días Transcurridos&quot; considerando desde la fecha de radicación de la solicitud hasta la fecha del pago. Presentar la propuesta al Comité Centro de Despacho para someterlo a su aprobación."/>
    <s v="Tarea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quot;Días Transcurridos&quot; considerando desde la fecha de radicación de la solicitud hasta la fecha del pago. Presentar la propuesta al Comité Centro de Despacho para someterlo a su aprobación."/>
    <s v="Un (1) documento FT SI 2206 diligenciado y aprobado por el Comité Centro de Despacho"/>
    <n v="1"/>
    <d v="2021-02-01T00:00:00"/>
    <d v="2021-03-31T00:00:00"/>
    <n v="8.2857142857142865"/>
    <n v="1"/>
    <n v="1"/>
    <x v="0"/>
    <s v="DGI_x000a_NC - Subproceso Recaudo - Devoluciones_x000a_Direccion de Gestion de Impuestos_x000a_Subdirección de Devoluciones_x000a_Subdirección de Recaudo_x000a_Coordinación de Contabilidad de la Función Recaudadora_x000a__x000a_ACTUALIZADO_x000a_30112021"/>
  </r>
  <r>
    <x v="2"/>
    <x v="3"/>
    <m/>
    <m/>
    <m/>
    <m/>
    <s v="27.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quot;Días Transcurridos&quot; considerando desde la fecha de radicación de la solicitud hasta la fecha del pago."/>
    <s v="Tarea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quot;Días Transcurridos&quot; considerando desde la fecha de radicación de la solicitud hasta la fecha del pago."/>
    <s v="Un (1) documento FT SI 2007 diligenciado"/>
    <n v="1"/>
    <d v="2021-04-01T00:00:00"/>
    <d v="2021-08-31T00:00:00"/>
    <n v="21.714285714285715"/>
    <n v="1"/>
    <n v="1"/>
    <x v="0"/>
    <s v="DGI_x000a_NC - Subproceso Recaudo - Devoluciones_x000a_Direccion de Gestion de Impuestos_x000a_Subdirección de Devoluciones_x000a_Subdirección de Recaudo_x000a_Coordinación de Contabilidad de la Función Recaudadora_x000a__x000a_ACTUALIZADO_x000a_30112021"/>
  </r>
  <r>
    <x v="2"/>
    <x v="3"/>
    <m/>
    <m/>
    <m/>
    <m/>
    <s v="28. Implementar las acciones de autocontrol establecidas en los procedimientos del Subproceso de Devoluciones, que indican que el Jefe del área es responsable de  verificar que en  los aplicativos que afectan el Servicio Informático de Obligación Financiera  se ingrese la fecha de notificación y ejecutoria de los actos administrativos de  devolución y/o compensación  y que estos  afecten correctamente el estado de cuenta del contribuyente._x000a_"/>
    <s v="Dar aplicación  a las actividades de control establecidos en los procedimientos del Subproceso de Devoluciones, que indican que el Jefe del área es responsable de  verificar que en  los aplicativos que afectan el Servicio Informático de Obligación Financiera  se ingrese la fecha de notificación y ejecutoria de los actos administrativos de  devolución y/o compensación  y que estos  afecten correctamente el estado de cuenta del contribuyente. Actividad diaria y permanente."/>
    <s v="Informe de los actos administrativos proferidos en el mes anterior con su correspondiente fecha de notificación, generado del aplicativo Notificar  (Libro Radicador).  El informe se debe remitir dentro de los primeros cinco (5) días hábiles de cada mes a la Coordinación de Devoluciones y Compensaciones."/>
    <n v="6"/>
    <d v="2021-03-01T00:00:00"/>
    <d v="2021-08-04T00:00:00"/>
    <n v="22.285714285714285"/>
    <n v="1"/>
    <n v="1"/>
    <x v="0"/>
    <s v="DGI_x000a_NC - Subproceso Recaudo - Devoluciones_x000a_Direccion de Gestion de Impuestos_x000a_Subdirección de Devoluciones_x000a__x000a_ACTUALIZADO_x000a_30112021"/>
  </r>
  <r>
    <x v="2"/>
    <x v="3"/>
    <m/>
    <m/>
    <m/>
    <m/>
    <s v="29. Aplican Acciones y Tareas de la Recomendación del Item 5._x000a_Acción No. 1. Implementar  un mecanismo de control para armonizar la información de los sistemas Obligación Financiera/SIPAC de las obligaciones que han sido detectadas como inconsistentes y reportadas por las Direcciones Seccionales en aplicación del Memorando 000033 del 2015._x000a_"/>
    <s v="Tarea Acción No. 1. Implementar  un mecanismo de control para armonizar la información de los sistemas Obligación Financiera/SIPAC de las obligaciones que han sido detectadas como inconsistentes y reportadas por las Direcciones Seccionales en aplicación del Memorando 000033 del 2015._x000a_"/>
    <s v="Formato Excel FT-CA- 2316 “Solicitud de Marcación y Desmarcación de Obligaciones en SIPAC”"/>
    <n v="1"/>
    <d v="2021-02-15T00:00:00"/>
    <d v="2021-12-31T00:00:00"/>
    <n v="45.571428571428569"/>
    <n v="1"/>
    <n v="1"/>
    <x v="0"/>
    <s v="DGI_x000a_NC - Subproceso Recaudo - Devoluciones_x000a_Direccion de Gestion de Impuestos_x000a_Subdirección de Devoluciones_x000a_Subdirección de Recaudo_x000a_Coordinación de Contabilidad de la Función Recaudadora_x000a__x000a_ACTUALIZADO_x000a_30112021"/>
  </r>
  <r>
    <x v="2"/>
    <x v="3"/>
    <m/>
    <m/>
    <m/>
    <m/>
    <s v="30. Acción No.2. Reiterar a las Direcciones Seccionales la aplicación de los lineamientos impartiddos en el Memorando 000033 del 2015."/>
    <s v="Tarea Acción No.2. Comunicación escrita dirigida a las Direcciones Seccionales reiterando a las Direcciones Seccionales la aplicación de los lineamientos impartiddos en el Memorando 000033 del 2015."/>
    <s v="Uno (1) Comunicado a las Direcciones Seccionales"/>
    <n v="1"/>
    <d v="2021-02-15T00:00:00"/>
    <d v="2021-03-30T00:00:00"/>
    <n v="6.1428571428571432"/>
    <n v="1"/>
    <n v="1"/>
    <x v="0"/>
    <s v="DGI_x000a_NC - Subproceso Recaudo - Devoluciones_x000a_Direccion de Gestion de Impuestos_x000a_Subdirección de Devoluciones_x000a__x000a_ACTUALIZADO_x000a_30112021"/>
  </r>
  <r>
    <x v="2"/>
    <x v="3"/>
    <m/>
    <m/>
    <m/>
    <m/>
    <s v="31. Acción No. 3. Registrar de forma clara y precisa, en la casilla &quot;Observaciones&quot; del formato 1326 &quot;Certificación de Deudas&quot;  que se genera en cada asunto del Servicio Informático de Devoluciones, la información de las obligaciones que deben ser objeto de compensación aclarando de igual forma aquellos valores que se reflejan como deudas y corresponden a inconsistencias o que no pueden ser compensados explicando la razón por la cual no hay lugar a ello. Si no existen observaciones ,registrar la leyenda &quot;sin Observaciones&quot;. Nota: esta acción se realizará de forma permanente."/>
    <s v="Diligenciar para todos los asuntos de devolución la casilla &quot;Observaciones&quot; del formato 1326."/>
    <s v="Reportes trimestrales que evidencien diligenciamiento de la casillas &quot;Observaciones del formato 1326&quot;._x000a_Nota: Para cada una de las 34 Direcciones que gestionen solicitudes de devolución"/>
    <n v="2"/>
    <d v="2021-03-01T00:00:00"/>
    <d v="2021-08-31T00:00:00"/>
    <n v="26.142857142857142"/>
    <n v="1"/>
    <n v="1"/>
    <x v="0"/>
    <s v="DGI_x000a_NC - Subproceso Recaudo - Devoluciones_x000a_Direccion de Gestion de Impuestos_x000a_Subdirección de Devoluciones_x000a__x000a_ACTUALIZADO_x000a_30112021"/>
  </r>
  <r>
    <x v="2"/>
    <x v="3"/>
    <m/>
    <m/>
    <m/>
    <m/>
    <s v="32. Acción No. 4. Dar aplicación a lo establecido en los procedimientos del Subproceso de Devoluciones en cuanto a solicitar  el reproceso de saldos cuando se detecten saldos de la obligación con inconsistencias."/>
    <s v="Diligenciar informe de reprocesos solicitados."/>
    <s v="Reportes trimestrales que evidencien los saldos inconsistentes que fueron objeto de reproceso._x000a_Nota: Para cada una de las 34 Direcciones que gestionen solicitudes de devolución"/>
    <n v="2"/>
    <d v="2021-03-01T00:00:00"/>
    <d v="2021-08-31T00:00:00"/>
    <n v="26.142857142857142"/>
    <n v="1"/>
    <n v="1"/>
    <x v="0"/>
    <s v="DGI_x000a_NC - Subproceso Recaudo - Devoluciones_x000a_Direccion de Gestion de Impuestos_x000a_Subdirección de Devoluciones_x000a__x000a_ACTUALIZADO_x000a_30112021"/>
  </r>
  <r>
    <x v="2"/>
    <x v="3"/>
    <m/>
    <m/>
    <m/>
    <m/>
    <s v="33. Aplican Acciones y Tareas de la Recomendación del Item 5._x000a_Acción No. 1. Implementar un mecanismo de control para armonizar la información de los sistemas Obligación Financiera/SIPAC de las obligaciones que han sido detectadas como inconsistentes y reportadas por las Direcciones Seccionales en aplicación del Memorando 000033 del 2015._x000a_"/>
    <s v="Tarea Acción No. 1. Implementar  un mecanismo de control para armonizar la información de los sistemas Obligación Financiera/SIPAC de las obligaciones que han sido detectadas como inconsistentes y reportadas por las Direcciones Seccionales en aplicación del Memorando 000033 del 2015._x000a_"/>
    <s v="Formato Excel FT-CA- 2316 “Solicitud de Marcación y Desmarcación de Obligaciones en SIPAC”"/>
    <n v="1"/>
    <d v="2021-02-15T00:00:00"/>
    <d v="2021-12-31T00:00:00"/>
    <n v="45.571428571428569"/>
    <n v="1"/>
    <n v="1"/>
    <x v="0"/>
    <s v="DGI_x000a_NC - Subproceso Recaudo - Devoluciones_x000a_Direccion de Gestion de Impuestos_x000a_Subdirección de Devoluciones_x000a__x000a_ACTUALIZADO_x000a_30112021"/>
  </r>
  <r>
    <x v="2"/>
    <x v="3"/>
    <m/>
    <m/>
    <m/>
    <m/>
    <s v="34. Acción No.2. Reiterar a las Direcciones Seccionales la aplicación de los lineamientos impartiddos en el Memorando 000033 del 2015."/>
    <s v="Tarea Acción No.2. Comunicación escrita dirigida a las Direcciones Seccionales reiterando a las Direcciones Seccionales la aplicación de los lineamientos impartiddos en el Memorando 000033 del 2015."/>
    <s v="Uno (1) Comunicado a las Direcciones Seccionales"/>
    <n v="1"/>
    <d v="2021-02-15T00:00:00"/>
    <d v="2021-03-30T00:00:00"/>
    <n v="6.1428571428571432"/>
    <n v="1"/>
    <n v="1"/>
    <x v="0"/>
    <s v="DGI_x000a_NC - Subproceso Recaudo - Devoluciones_x000a_Direccion de Gestion de Impuestos_x000a_Subdirección de Devoluciones_x000a__x000a_ACTUALIZADO_x000a_30112021"/>
  </r>
  <r>
    <x v="2"/>
    <x v="3"/>
    <m/>
    <m/>
    <m/>
    <m/>
    <s v="35. Acción No. 3. Registrar de forma clara y precisa, en la casilla &quot;Observaciones&quot; del formato 1326 &quot;Certificación de Deudas&quot;  que se genera en cada asunto del Servicio Informático de Devoluciones, la información de las obligaciones que deben ser objeto de compensación aclarando de igual forma aquellos valores que se reflejan como deudas y corresponden a inconsistencias o que no pueden ser compensados explicando la razón por la cual no hay lugar a ello. Si no existen observaciones ,registrar la leyenda &quot;sin Observaciones&quot;. Nota: esta acción se realizará de forma permanente."/>
    <s v="Diligenciar para todos los asuntos de devolución la casilla &quot;Observaciones&quot; del formato 1326."/>
    <s v="Reportes trimestrales que evidencien diligenciamiento de la casillas &quot;Observaciones del formato 1326&quot;._x000a_Nota: Para cada una de las 34 Direcciones que gestionen solicitudes de devolución"/>
    <n v="2"/>
    <d v="2021-03-01T00:00:00"/>
    <d v="2021-08-31T00:00:00"/>
    <n v="26.142857142857142"/>
    <n v="1"/>
    <n v="1"/>
    <x v="0"/>
    <s v="DGI_x000a_NC - Subproceso Recaudo - Devoluciones_x000a_Direccion de Gestion de Impuestos_x000a_Subdirección de Devoluciones_x000a__x000a_ACTUALIZADO_x000a_30112021"/>
  </r>
  <r>
    <x v="2"/>
    <x v="3"/>
    <m/>
    <m/>
    <m/>
    <m/>
    <s v="36. Acción No. 4. Dar aplicación a lo establecido en los procedimientos del Subproceso de Devoluciones en cuanto a solicitar  el reproceso de saldos cuando se detecten saldos de la obligación con inconsistencias."/>
    <s v="Diligenciar informe de reprocesos solicitados."/>
    <s v="Reportes trimestrales que evidencien los saldos inconsistentes que fueron objeto de reproceso._x000a_Nota: Para cada una de las 34 Direcciones que gestionen solicitudes de devolución"/>
    <n v="2"/>
    <d v="2021-03-01T00:00:00"/>
    <d v="2021-08-31T00:00:00"/>
    <n v="26.142857142857142"/>
    <n v="1"/>
    <n v="1"/>
    <x v="0"/>
    <s v="DGI_x000a_DS - Subproceso Recaudo - Devoluciones._x000a_Direcciones Seccionales de Impuestos y Aduanas. _x000a_Direcciones Seccionales de Impuestos  _x000a_División de Recaudo y Cobranzas_x000a_División de Recaudo_x000a__x000a_ACTUALIZADO_x000a_30112021"/>
  </r>
  <r>
    <x v="2"/>
    <x v="3"/>
    <s v="INSP. 1707022431_x000a_H 1,2,3,4"/>
    <s v="RG1_x000a__x000a_RFC1"/>
    <s v="ID del hallazgo I. Facilidades de pago otorgadas sin el lleno de requisitos exigidos en el procedimiento PR-CA-0272, PR-CA-0424 y Decreto 688 de 2020.            "/>
    <s v="ID del Riesgo de Gestión  : Otorgamiento sin el lleno de requisitos legales de facilidades de pago durante la emergencia económica, social y ecológica 2020._x000a__x000a_RFC.  Otorgamiento de facilidades de pago por fuera de términos legales Decreto 688 de 2020 sin denuncio de bienes y facilidades otorgadas por ley 2010 de 2019 beneficiando al contribuyente en la tasa de interés "/>
    <s v="Con el propósito de evitar la contravención de las normas que implementan o modifican procedimientos establecidos en la operación diaria de la Administración de Impuestos, es necesario que, paralelo a la socialización de la reglamentación aplicable, ya sea de origen interno o externo, se realicen jornadas de capacitación que permitan a los funcionarios sustanciadores conocer a fondo su correcta aplicación, permitiéndoles vislumbrar en forma detallada las diferencias y similitudes surgidas frente a los procesos que se venían trabajando"/>
    <s v="Modificar documento"/>
    <s v="Documento Entregado a la Dirección de Gestión de Ingresos"/>
    <n v="1"/>
    <d v="2021-02-01T00:00:00"/>
    <d v="2021-12-31T00:00:00"/>
    <n v="47.571428571428569"/>
    <n v="1"/>
    <n v="1"/>
    <x v="0"/>
    <s v="DGI_x000a_NC - Subproceso Administracion de Cartera _x000a_Dirección de Gestión de Impuestos _x000a_Subdireccion de Cobranzas y Control Extensivo _x000a_Coordinación de Cobranzas_x000a__x000a_ACTUALIZADO_x000a_30112021"/>
  </r>
  <r>
    <x v="2"/>
    <x v="3"/>
    <m/>
    <m/>
    <m/>
    <m/>
    <s v="Incluir en el formato FT-2386 una casilla para la identificación del nombre del contribuyente y la fecha en que se realiza el diligenciamiento de la lista de chequeo, como elemento demostrativo de los requisitos cumplidos o incumplidos aportados por el contribuyente, en cada momento del proceso de análisis de información para otorgar o negar la facilidad de pago."/>
    <s v="Modificar el formato FT-COT-2386"/>
    <s v="Formato publicado en la intranet de la entidad"/>
    <n v="1"/>
    <d v="2021-02-01T00:00:00"/>
    <d v="2021-04-30T00:00:00"/>
    <n v="12.571428571428571"/>
    <n v="1"/>
    <n v="1"/>
    <x v="0"/>
    <s v="DGI_x000a_NC - Subproceso Administracion de Cartera _x000a_Dirección de Gestión de Impuestos _x000a_Subdireccion de Cobranzas y Control Extensivo _x000a_Coordinación de Cobranzas_x000a__x000a_ACTUALIZADO_x000a_30112021"/>
  </r>
  <r>
    <x v="2"/>
    <x v="3"/>
    <m/>
    <m/>
    <s v="ID del hallazgo II.  Facilidades de pago otorgadas con obligaciones presentadas fuera del término señalado en el Decreto 688 de 2020 – procedimiento abreviado y sin denuncio de bienes.            "/>
    <m/>
    <s v="En caso de que se presenten situaciones coyunturales y/o de emergencia se debe implementar una política transicional en la que se delimiten las diferencias entre los diferentes aspectos reglados en la normativa existente y que establezca tanto condiciones como controles eficientes de tiempo, modo y lugar en los requisitos de admisión y otorgamiento de las facilidades de pago, de tal manera que los contribuyentes_x000a_accedan al respectivo beneficio bajo la certeza de la aplicación del tratamiento normativo que le resulta aplicable."/>
    <s v="Modificar documento"/>
    <s v="Documento Entregado a la Dirección de Gestión de Ingresos"/>
    <n v="1"/>
    <d v="2021-02-01T00:00:00"/>
    <d v="2021-12-31T00:00:00"/>
    <n v="47.571428571428569"/>
    <n v="1"/>
    <n v="1"/>
    <x v="0"/>
    <s v="DGI_x000a_NC - Subproceso Administracion de Cartera _x000a_Dirección de Gestión de Impuestos _x000a_Subdireccion de Cobranzas y Control Extensivo _x000a_Coordinación de Cobranzas_x000a__x000a_ACTUALIZADO_x000a_30112021"/>
  </r>
  <r>
    <x v="2"/>
    <x v="3"/>
    <m/>
    <m/>
    <m/>
    <m/>
    <s v="Establecer la obligatoriedad en la constitución de una garantía de aquellas establecidas en el numeral 4.1.2. “Garantías admisibles” del instructivo de garantías IN-CA-0070 v. 2 (pólizas, aceptación bancaria, libranzas, fiducias, etc.) por parte del contribuyente que solicita una facilidad de pago, toda vez que se hace indispensable que, en caso de incumplimiento, la Administración cuente con la posibilidad de recuperar las sumas adeudadas."/>
    <s v="Verificar el control en formato FT-COT-2616"/>
    <s v="Papel de trabajo firmado por el Director Seccional, Jefe de División, Jefe GIT  en donde se describa la verificación realizada y los hallazgos encontrados "/>
    <n v="6"/>
    <d v="2021-03-01T00:00:00"/>
    <d v="2021-09-01T00:00:00"/>
    <n v="26.285714285714285"/>
    <n v="1"/>
    <n v="1"/>
    <x v="0"/>
    <s v="DGI_x000a_NC - Subproceso Administracion de Cartera _x000a_Dirección de Gestión de Impuestos _x000a_Subdireccion de Cobranzas y Control Extensivo _x000a_Coordinación de Cobranzas_x000a__x000a_ACTUALIZADO_x000a_30112021"/>
  </r>
  <r>
    <x v="2"/>
    <x v="3"/>
    <m/>
    <m/>
    <s v="ID del hallazgo III.  Facilidades de pago otorgadas con obligaciones presentadas fuera del término señalado en la Ley 2010 de 2019 – PR-CA-0424, beneficiando contribuyentes en la tasa de interés.            "/>
    <m/>
    <m/>
    <s v="Realziar control al  formato FT-COT-2616"/>
    <s v="Informe Gerencial de las situaciones encontradas"/>
    <n v="2"/>
    <d v="2021-03-01T00:00:00"/>
    <d v="2021-09-01T00:00:00"/>
    <n v="26.285714285714285"/>
    <n v="1"/>
    <n v="1"/>
    <x v="0"/>
    <s v="DGI_x000a_NC - Subproceso Administracion de Cartera _x000a_Dirección de Gestión de Impuestos _x000a_Subdireccion de Cobranzas y Control Extensivo _x000a_Coordinación de Cobranzas_x000a__x000a_ACTUALIZADO_x000a_30112021"/>
  </r>
  <r>
    <x v="2"/>
    <x v="3"/>
    <m/>
    <m/>
    <s v="ID del hallazgo IV.  Acto Administrativo (Circular externa oooo3 de abril 14 de 2020) proferido por funcionario sin la debida competencia, en contravía de lo establecido en la Resolución 457 de noviembre 20 de 2008.  "/>
    <m/>
    <s v="Realizar y socializar un instructivo especifico con los tipos de facilidad de pago vigentes, donde se comparen las condiciones de tiempo de presentación de los títulos ejecutivos objeto de facilidad de pago, los requisitos específicos y las tasas de interés aplicables a cada tipo de facilidad de pago. Lo anterior, con el fin de proferir las resoluciones que conceden la respectiva facilidad ajustadas a la regulación aplicable en cada caso."/>
    <s v="Capacitación"/>
    <s v="FT-GH-1722 Registro Capacitación Interna"/>
    <n v="1"/>
    <d v="2021-02-01T00:00:00"/>
    <d v="2021-04-30T00:00:00"/>
    <n v="12.571428571428571"/>
    <n v="1"/>
    <n v="1"/>
    <x v="0"/>
    <s v="DGI_x000a_NC - Subproceso Administracion de Cartera _x000a_Dirección de Gestión de Impuestos _x000a_Subdireccion de Cobranzas y Control Extensivo _x000a_Coordinación de Cobranzas_x000a__x000a_ACTUALIZADO_x000a_30112021"/>
  </r>
  <r>
    <x v="2"/>
    <x v="3"/>
    <s v="INSP. 1707022433_x000a_H1 "/>
    <s v="RFC1_x000a__x000a_RFC2"/>
    <m/>
    <s v="IFC1. Pérdida de oportunidad y efectividad para ejercer la acción de cobro             _x000a__x000a_IFC2. Pérdida, adulteración, ocultamiento, daño o destrucción de documentos o información.            _x000a_"/>
    <s v="1. Realizar capacitación del Instructivo IN-ADF-0132 &quot;Manejo de los archivos en la UAE DIAN&quot; y Jornadas de sensibilización"/>
    <s v="Realizar jornadas de sensibilización y capacitación para los funcionarios de las Divisiones de Gestión de Recaudo y Cobranzas,  Fiscalización,  Liquidación, Asistencia al Cliente, Administrativa y Financiera y Despacho en el tercer  trimestre de 2021 del Instructivo IN-ADF-0132 &quot;Manejo de los archivos en la UAE DIAN&quot;, especialmente los formatos establecidos, tabla de retención documental y normatividad vigente. "/>
    <s v="FT-GH-1722 Registro Capacitación Interna"/>
    <n v="6"/>
    <d v="2021-07-01T00:00:00"/>
    <d v="2021-09-30T00:00:00"/>
    <n v="13"/>
    <n v="1"/>
    <n v="1"/>
    <x v="0"/>
    <s v="DGI_x000a_DS - Subproceso Administraciòn de Cartera_x000a_Direccion Seccional de Impuestos y Aduanas de Yopal_x000a_Divisiones de Recaudo y Cobranzas_x000a_Fiscalizacion y Liquidación Tributaria_x000a_Aduanera y Cambiaria_x000a_Servicio al Ciudadano_x000a_Administrativa y Financiera_x000a_Despacho de Direccion Seccional_x000a__x000a_ACTUALIZADO_x000a_30112021"/>
  </r>
  <r>
    <x v="2"/>
    <x v="3"/>
    <m/>
    <m/>
    <m/>
    <m/>
    <s v="2. Aplicar lo establecido en el procedimiento PR-FI-0163 &quot;Organización de Documentos en Dependencias de la UAE DIAN&quot;. Organizar la carpeta o expediente a su cargo y en el instructivo IN-FI-0132 &quot;Organización de unidades documentales en dependencias de la UAE DIAN&quot;. "/>
    <s v="Verificar mensualmente en una muestra del 10% del reparto de expedientes físicos del proceso de administración de cartera, el cumplimiento del PR-FI-0163 &quot;Organización de Documentos en Dependencias de la UAE DIAN&quot;, el IN-FI-0132 &quot;Organización de unidades documentales en dependencias de la UAE DIAN&quot;, enviando informe del resultado al buzón coordinacioncobranzas@dian.gov.co, a más tardar el 2do día del mes siguiente."/>
    <s v="Informe Gerencial firmado por el Jefe de División de Recaudo y Cobranzas, Cobranzas en donde se describa la verificación realizada y los controles aplicados. "/>
    <n v="12"/>
    <d v="2021-07-01T00:00:00"/>
    <d v="2022-06-30T00:00:00"/>
    <n v="52"/>
    <n v="1"/>
    <n v="1"/>
    <x v="0"/>
    <s v="DGI_x000a_DS - Subproceso Administraciòn de Cartera_x000a_Direccion Seccional de Impuestos y Aduanas de Yopal_x000a_División de Recaudo y Cobranzas _x000a__x000a_ACTUALIZADO_x000a_30112021_x000a__x000a_"/>
  </r>
  <r>
    <x v="2"/>
    <x v="3"/>
    <m/>
    <m/>
    <m/>
    <m/>
    <s v="3. Diseñar una estrategia para la digitalización de expedientes_x000a_"/>
    <s v="Formular una estrategia de Digitalización"/>
    <s v="Documento de Estrategia"/>
    <n v="1"/>
    <d v="2021-07-01T00:00:00"/>
    <d v="2021-12-31T00:00:00"/>
    <n v="26.142857142857142"/>
    <n v="1"/>
    <n v="1"/>
    <x v="0"/>
    <s v="DGI_x000a_NC - Subproceso Innovacion y Tecnologia_x000a_Direccion de Gestion de Innovacion y Tecnologia_x000a_Subdireccion de Innovacion y Tecnologia_x000a_Subdireccion de Soluciones y desarrollo_x000a__x000a_ACTUALIZADO_x000a_30112021"/>
  </r>
  <r>
    <x v="2"/>
    <x v="3"/>
    <m/>
    <m/>
    <m/>
    <m/>
    <s v="4. Adelantar el proceso de contratación de la solución tecnológica."/>
    <s v="Adelantar el proceso de contratación de la solución tecnológica."/>
    <s v="Informe de avance del proceso de contratación"/>
    <n v="1"/>
    <d v="2022-08-01T00:00:00"/>
    <d v="2023-02-28T00:00:00"/>
    <n v="30.142857142857142"/>
    <n v="0.48"/>
    <n v="0.48"/>
    <x v="1"/>
    <s v="DGI_x000a_NC-Subproceso Administracion de Cartera_x000a_NC-Subproceso Recaudo-Devoluciones_x000a_Dirección de Gestión de Impuestos_x000a_Subdirección de Recaudo_x000a_Subdireccion de Cobranzas y Control Extensivo_x000a_Coordinación de Administración de Aplicativos de Impuestos_x000a_Coordinación de Cobranzas_x000a__x000a_NC-Subproceso Innovacion y Tecnologia_x000a_Direccion de Gestion de Innovacion y Tecnologia_x000a_Subdireccion de Innovacion y Proyectos_x000a_Subdireccion de Soluciones y desarrollo_x000a__x000a_ACTUALIZADO_x000a_30112021"/>
  </r>
  <r>
    <x v="2"/>
    <x v="3"/>
    <m/>
    <m/>
    <m/>
    <m/>
    <s v="5. Inicio de la implementación de la solución tecnológica del Proyecto."/>
    <s v="Inicio de la implementación de la solución tecnológica del Proyecto."/>
    <s v="Plan de trabajo de implementación de la solución tecnológica."/>
    <n v="1"/>
    <d v="2023-03-01T00:00:00"/>
    <d v="2023-06-30T00:00:00"/>
    <n v="17.285714285714285"/>
    <n v="0"/>
    <n v="0"/>
    <x v="1"/>
    <s v="DGI_x000a_NC-Subproceso Administracion de Cartera_x000a_NC-Subproceso Recaudo-Devoluciones_x000a_Dirección de Gestión de Impuestos_x000a_Subdirección de Recaudo_x000a_Subdireccion de Cobranzas y Control Extensivo_x000a_Coordinación de Administración de Aplicativos de Impuestos_x000a_Coordinación de Cobranzas_x000a__x000a_NC-Subproceso Innovacion y Tecnologia_x000a_Direccion de Gestion de Innovacion y Tecnologia_x000a_Subdireccion de Innovacion y Proyectos_x000a_Subdireccion de Soluciones y desarrollo_x000a__x000a_ACTUALIZADO_x000a_30112021"/>
  </r>
  <r>
    <x v="2"/>
    <x v="3"/>
    <m/>
    <m/>
    <m/>
    <m/>
    <m/>
    <m/>
    <s v="Seguimiento trimestral al plan de trabajo"/>
    <n v="1"/>
    <d v="2023-01-01T00:00:00"/>
    <d v="2023-12-31T00:00:00"/>
    <n v="52"/>
    <n v="0"/>
    <n v="0"/>
    <x v="1"/>
    <s v="DGI_x000a_NC-Subproceso Administracion de Cartera_x000a_NC-Subproceso Recaudo-Devoluciones_x000a_Dirección de Gestión de Impuestos_x000a_Subdirección de Recaudo_x000a_Subdireccion de Cobranzas y Control Extensivo_x000a_Coordinación de Administración de Aplicativos de Impuestos_x000a_Coordinación de Cobranzas_x000a__x000a_NC-Subproceso Innovacion y Tecnologia_x000a_Direccion de Gestion de Innovacion y Tecnologia_x000a_Subdireccion de Innovacion y Proyectos_x000a_Subdireccion de Soluciones y desarrollo_x000a__x000a_ACTUALIZADO_x000a_30112021"/>
  </r>
  <r>
    <x v="2"/>
    <x v="3"/>
    <m/>
    <m/>
    <m/>
    <m/>
    <s v="6. Implantación de la solución tecnológica"/>
    <s v="Implantación de la solución tecnológica"/>
    <s v="Puesta en producción del servicio informático"/>
    <n v="1"/>
    <d v="2024-01-01T00:00:00"/>
    <d v="2024-12-31T00:00:00"/>
    <n v="52.142857142857146"/>
    <n v="0"/>
    <n v="0"/>
    <x v="1"/>
    <s v="DGI_x000a_NC-Subproceso Administracion de Cartera_x000a_NC-Subproceso Recaudo-Devoluciones_x000a_Dirección de Gestión de Impuestos_x000a_Subdirección de Recaudo_x000a_Subdireccion de Cobranzas y Control Extensivo_x000a_Coordinación de Administración de Aplicativos de Impuestos_x000a_Coordinación de Cobranzas_x000a__x000a_NC-Subproceso Innovacion y Tecnologia_x000a_Direccion de Gestion de Innovacion y Tecnologia_x000a_Subdireccion de Innovacion y Proyectos_x000a_Subdireccion de Soluciones y desarrollo_x000a__x000a_ACTUALIZADO_x000a_30112021"/>
  </r>
  <r>
    <x v="2"/>
    <x v="3"/>
    <m/>
    <m/>
    <m/>
    <m/>
    <s v="7. Administrar y gestionar la cartera conforme lo establecido en el Modelo a través de la cartilla CT-CA-086 y el formato FT-CA-5219 Seguimiento a evacuación mensual de carga laboral, con base en la segmentación y priorización informada en el inventario publicado_x000a_"/>
    <s v="Repartir y gestionar los expedientes de cobro conforme lo establecido en la Cartilla CT-CA-086 V.2  y realizar control y seguimiento a la ejecución del Proceso de Administración de Cartera, en cuanto al cumplimiento de los términos establecidos y la gestión en el formato FT-CA-5219 Seguimiento a evacuación mensual de carga laboral, verificando mensualmente el cumplimiento de los términos establecidos en una muestra del 10% de los expedientes, enviando informe del resultado al buzón coordinacioncobranzas@dian.gov.co, a más tardar el 2do día del mes siguiente."/>
    <s v="FT-CA-5219 Seguimiento a evacuación mensual de carga laboral"/>
    <n v="12"/>
    <d v="2021-07-01T00:00:00"/>
    <d v="2022-06-30T00:00:00"/>
    <n v="52"/>
    <n v="1"/>
    <n v="1"/>
    <x v="0"/>
    <s v="DGI_x000a_DS - Subproceso Administraciòn de Cartera_x000a_Dirección de Gestión de Impuestos_x000a_Direccion Seccional de Impuestos y Aduanas de Yopal_x000a_Jefes de División de Recaudo y Cobranzas _x000a__x000a_ACTUALIZADO_x000a_30112021"/>
  </r>
  <r>
    <x v="2"/>
    <x v="3"/>
    <s v="INSP. 1707022403_x000a_H 1"/>
    <s v="RG1"/>
    <s v="ID del hallazgo I. El GIT de Gestión, control y servicio y la División de Gestión de Cobranzas de la Dirección Seccional de Impuestos de Bogotá de la DIAN, están expuestas al riesgo de pérdida de los ingresos de la Nación por no identificar, comunicar y gestionar los procesos y/o saldos pendientes de empresas fusionadas a las áreas responsables, evidenciado en:  A) El incumplimiento al procedimiento PR-GM-0011 “Solicitudes especiales de actualización RUT”, B) Inconsistencias generadas por saldos irreales en el sistema de Obligación Financiera y/o desactualización de los sistemas SIPAC y SISCOBRA, C) No se efectúa un control específico sobre los saldos pendientes  de las sociedades fusionadas por parte de la División de Cobranzas, D) Falta de integración de aplicativos y centralización de expedientes, E) No se identifica en el aplicativo de OBLIGACIÓN FINANCIERA las sociedades fusionadas, para el seguimiento de los saldos pendientes de la sociedad absorbida, F) Manualidad en el manejo de la información de los procesos de los contribuyentes, en las áreas Control, Gestión y Servicios, Secretaría de Cobranzas y la Secretaría de Gestión Jurídica, y G) El GIT de Gestión, control y servicio no comunica a la División de cobro las cancelaciones de RUT aprobadas por concepto de fusión. "/>
    <s v="RG 1. Pérdida de los ingresos de la Nación por no identificar, comunicar y gestionar los procesos y/o saldos pendientes de empresas fusionadas a las áreas responsables. "/>
    <s v="1. Actualizar el PR-GM-0011, incluyendo la Socialización y Capacitación"/>
    <s v="Fortalecer el control en el trámite de las solicitudes especiales"/>
    <s v="PROCEDIMIENTO PUBLICADO, SOCIALIZADO Y LISTA DE PERSONAS CAPACITADAS"/>
    <n v="1"/>
    <d v="2017-03-01T00:00:00"/>
    <d v="2019-05-31T00:00:00"/>
    <n v="117.28571428571429"/>
    <n v="1"/>
    <n v="1"/>
    <x v="0"/>
    <s v="DGI_x000a_NC-Subproceso Recaudo-Devoluciones_x000a_Subdirección de Gestión de Recaudo y Cobranzas_x000a__x000a_NC-Subproceso Innovacion y Tecnologia_x000a_Subdireccion de Soluciones y desarrollo"/>
  </r>
  <r>
    <x v="2"/>
    <x v="3"/>
    <m/>
    <m/>
    <m/>
    <m/>
    <s v="2. Optimizar la Hora de Estudio de los funcionarios de las Areas de Asistencia al Cliente (Circular 0020 de 2013), dando lineamientos generales de autocapacitación, a fin de afianzar la adhesión de los procedimientos, Instructivos y Formatos "/>
    <s v="Fortalecer el autoestudio de los procedimientos con sus documentos vinclados, para la correcta definición de Solicitudes Especiales"/>
    <s v="Informes Bimestrales del seguimiento de la calidad de las Solicitudes especiales para el año 2017.  _x000a__x000a_Inclusión en los indicadores de procedimiento Año 2018"/>
    <n v="2"/>
    <d v="2017-09-01T00:00:00"/>
    <s v="Permanente"/>
    <m/>
    <n v="1"/>
    <n v="1"/>
    <x v="0"/>
    <s v="DGI_x000a_NC-Subproceso Recaudo-Devoluciones_x000a_Subdirección de Gestión de Recaudo y Cobranzas_x000a__x000a_NC-Subproceso Innovacion y Tecnologia_x000a_Subdireccion de Soluciones y desarrollo"/>
  </r>
  <r>
    <x v="2"/>
    <x v="3"/>
    <m/>
    <m/>
    <m/>
    <m/>
    <s v="3. Capacitar a los funcionarios de Cobranzas respecto de la información que reposa en el RUT."/>
    <s v="Identificar plenamente al deudor, con el fin de dirigir efectivamente las acciones de cobro"/>
    <s v="Planilla de control de registro de asistencia a la capacitación"/>
    <n v="1"/>
    <d v="2017-03-15T00:00:00"/>
    <d v="2017-12-31T00:00:00"/>
    <n v="41.571428571428569"/>
    <n v="1"/>
    <n v="1"/>
    <x v="0"/>
    <s v="DGI_x000a_NC-Subproceso Recaudo-Devoluciones_x000a_Subdirección de Gestión de Recaudo y Cobranzas_x000a__x000a_NC-Subproceso Innovacion y Tecnologia_x000a_Subdireccion de Soluciones y desarrollo"/>
  </r>
  <r>
    <x v="2"/>
    <x v="3"/>
    <s v="INSP. 1707022437_x000a__x000a_H 1,2"/>
    <s v="RG1"/>
    <s v="ID del hallazgo I. Casos de corrección de inconsistencias que no cumplieron con lo estabecido en el procedimiento PR-RE-033 actividad 12 &quot;Verificación estado del saldo a favor&quot;._x000a_"/>
    <s v="ID del Riesgo de Gestión  :  Ajustes de saldos sin el cumplimiento de los requisitos establecidos en el procedimiento de corrección de inconsistencias y la normatividad vigente._x000a__x000a_ID del Riesgo de Corrupción :  RFC 1.  (Esta identificación y descripción se encuentra en el informe final, los riesgos de fraude y corrupción tiene relación directa con un riesgo de gestión, por tanto se incluirán solamente los que tengan esta relación en el informe final)"/>
    <s v="1. Ajuste del procedimiento PR-RE-0033."/>
    <s v="Incluir una actividad dentro del PR-RE-033 para que cuando la corrección trate del articulo  589  ET, la certificacion emitida por las áreas de devoluciones_x000a_o quien haga sus veces en las direcciones seccionales, su respuesta debe quedar registrada en el formato interno 1103 &quot;Control y Soportes de Modificaciones&quot;."/>
    <s v="Procedimiento PR-RE-0033 ajustado, aprobado, publicado y socializado."/>
    <n v="1"/>
    <d v="2021-11-01T00:00:00"/>
    <d v="2022-06-30T00:00:00"/>
    <n v="34.428571428571431"/>
    <n v="1"/>
    <n v="1"/>
    <x v="0"/>
    <s v="DGI_x000a_NC - Subproceso Administracion de Cartera_x000a_Coordinacíón de Administración de Aplicativos de Impuestos _x000a__x000a_ACTUALIZADO_x000a_30112021"/>
  </r>
  <r>
    <x v="2"/>
    <x v="3"/>
    <m/>
    <m/>
    <s v="ID del hallazgo II. Incumplimiento en los terminos para resolver las distintas modalidades de peticiones de acuerdo con lo estabecido en la Ley 1755 de 2015 y el Decreto 491 de 2020."/>
    <m/>
    <s v="2. Capacitar a los funcionarios de Recaudo  a nivel nacional sobre cumplimiento de términos para atención de PQRS."/>
    <s v="Realizar al interior de cada uno de los grupos internos de trabajo que conforman las Divisiones de Gestión de Recaudo (o recaudo y cobraznas) a nivel nacional, jornadas de capacitación sobre cumplimiento de términos para atención de PQRS y las orientaciones necesarias para su cumplimiento."/>
    <s v="Planilla de control de registro de asistencia a la capacitación"/>
    <n v="34"/>
    <d v="2021-11-01T00:00:00"/>
    <d v="2022-06-30T00:00:00"/>
    <n v="34.428571428571431"/>
    <n v="1"/>
    <n v="1"/>
    <x v="0"/>
    <s v="DGI_x000a_NC - Subproceso Administracion de Cartera_x000a_Coordinacíón de Administración de Aplicativos de Impuestos _x000a_Divisones de Recaudo y Cobranzas a nivel nacional_x000a__x000a_ACTUALIZADO_x000a_30112021"/>
  </r>
  <r>
    <x v="2"/>
    <x v="3"/>
    <s v="INSP. 1707022437_x000a_H1"/>
    <s v="RG2"/>
    <s v="ID del hallazgo I. Hallazgo. Usuarios (4) que efecutaron corrección de inconsistencias de DSIB segun formulario 1103, que no se encuentran relacionados en e la lista de usuarios activos con el rol de corrección de incocnsisntencias, entre las vigencias 2017 a 2020.                   "/>
    <s v="ID del Riesgo de Gestión  :  RG2. Uso indebido de la herramienta de gestión para la corrección de inconsistencias debido a la deficiencia en la administración y control de roles"/>
    <s v="1. Efectuar auditoria semestral de roles existentes para la gestión de corrección de inconsistencias  y efectuar las acciones correspondientes según lo encontrado"/>
    <s v="Efectuar auditoria semestral de roles existentes para la gestión de corrección de inconsistencias  y efectuar las acciones correspondientes según lo encontrado"/>
    <s v="Informe de auditoria"/>
    <n v="2"/>
    <d v="2021-11-01T00:00:00"/>
    <d v="2022-10-31T00:00:00"/>
    <n v="52"/>
    <n v="1"/>
    <n v="1"/>
    <x v="0"/>
    <s v="DGI_x000a_NC - Subproceso Administracion de Cartera_x000a_Coordinacíón de Administración de Aplicativos de Impuestos _x000a__x000a_ACTUALIZADO_x000a_30112021"/>
  </r>
  <r>
    <x v="2"/>
    <x v="3"/>
    <m/>
    <m/>
    <m/>
    <m/>
    <s v="2. Ajuste del procedimiento PR-RE-0033"/>
    <s v="Incluir dentro del procedimiento PR-RE-0033 una actividad que establezca la generación de listados de documentos inconsistentes de manera periodica."/>
    <s v="Procedimiento PR-RE-0033 ajustado, aprobado, publicado y socializado."/>
    <n v="1"/>
    <d v="2021-11-01T00:00:00"/>
    <d v="2022-06-30T00:00:00"/>
    <n v="34.428571428571431"/>
    <n v="1"/>
    <n v="1"/>
    <x v="0"/>
    <s v="DGI_x000a_NC - Subproceso Administracion de Cartera_x000a_Coordinacíón de Administración de Aplicativos de Impuestos _x000a__x000a_ACTUALIZADO_x000a_30112021"/>
  </r>
  <r>
    <x v="2"/>
    <x v="3"/>
    <m/>
    <m/>
    <m/>
    <m/>
    <s v="3. Ajuste del procedimiento PR-RE-0033."/>
    <s v="Incluir una actividad dentro del PR-RE-033 para que cuando la corrección trate del articulo  589  ET, la certificacion emitida por las áreas de devoluciones_x000a_o quien haga sus veces en las direcciones seccionales, su respuesta debe quedar registrada en el formato interno 1103 &quot;Control y Soportes de Modificaciones&quot;."/>
    <s v="Procedimiento PR-RE-0033 ajustado, aprobado, publicado y socializado."/>
    <n v="1"/>
    <d v="2021-11-01T00:00:00"/>
    <d v="2022-06-30T00:00:00"/>
    <n v="34.428571428571431"/>
    <n v="1"/>
    <n v="1"/>
    <x v="0"/>
    <s v="DGI_x000a_NC - Subproceso Administracion de Cartera_x000a_Coordinacíón de Administración de Aplicativos de Impuestos _x000a__x000a_ACTUALIZADO_x000a_30112021"/>
  </r>
  <r>
    <x v="2"/>
    <x v="3"/>
    <m/>
    <m/>
    <m/>
    <m/>
    <s v="4. Ajuste del procedimiento PR-RE-0033"/>
    <s v="Revision y ajuste de las actividades del procedimiento PR-RE-0033 para definir los responsables de las ejecucciones de cada actividad."/>
    <s v="Procedimiento PR-RE-0033 ajustado, aprobado, publicado y socializado."/>
    <n v="1"/>
    <d v="2021-11-01T00:00:00"/>
    <d v="2022-06-30T00:00:00"/>
    <n v="34.428571428571431"/>
    <n v="1"/>
    <n v="1"/>
    <x v="0"/>
    <s v="DGI_x000a_NC - Subproceso Administracion de Cartera_x000a_Coordinacíón de Administración de Aplicativos de Impuestos _x000a__x000a_ACTUALIZADO_x000a_30112021"/>
  </r>
  <r>
    <x v="2"/>
    <x v="3"/>
    <m/>
    <m/>
    <m/>
    <m/>
    <s v="5. Ajuste del procedimiento PR-RE-0033 - Ajuste del procedimiento PR-RE-0116"/>
    <s v="Revisión y ajuste  del procedimiento PR-RE-0033 y PR-RE-0116 para incluir dentro de las Condiciones Generales de los citados procedimientos, el atender y aplicar los controles  establecidos en el Manual MN-PEC-0062 &quot;Protección de Datos Personales&quot; y el Formato FT-IC-2101 Matriz de Riesgos, del proceso de Información del Recaudo."/>
    <s v="Procedimientos PR-RE-0033 y PR-RE-0116 ajustados, aprobado, publicados y socializados."/>
    <n v="2"/>
    <d v="2021-11-01T00:00:00"/>
    <d v="2022-06-30T00:00:00"/>
    <n v="34.428571428571431"/>
    <n v="1"/>
    <n v="1"/>
    <x v="0"/>
    <s v="DGI_x000a_NC - Subproceso Administracion de Cartera_x000a_Coordinacíón de Administración de Aplicativos de Impuestos _x000a__x000a_ACTUALIZADO_x000a_30112021"/>
  </r>
  <r>
    <x v="2"/>
    <x v="3"/>
    <m/>
    <m/>
    <m/>
    <m/>
    <s v="6. Ajuste del procedimiento PR-RE-0033"/>
    <s v="Revisión del procedimiento  PR-RE-0033 y realizar los ajustes necesarios de acuerdo a la normatividad vigente."/>
    <s v="Procedimiento PR-RE-0033 ajustado, aprobado, publicado y socializado."/>
    <n v="1"/>
    <d v="2021-11-01T00:00:00"/>
    <d v="2022-06-30T00:00:00"/>
    <n v="34.428571428571431"/>
    <n v="1"/>
    <n v="1"/>
    <x v="0"/>
    <s v="DGI_x000a_NC - Subproceso Administracion de Cartera_x000a_Coordinacíón de Administración de Aplicativos de Impuestos _x000a__x000a_ACTUALIZADO_x000a_30112021"/>
  </r>
  <r>
    <x v="2"/>
    <x v="3"/>
    <m/>
    <m/>
    <m/>
    <m/>
    <s v="7. Ajuste del procedimiento PR-RE-0033"/>
    <s v="Definir dentro del procedimiento PR-RE-0033 la actividad que establezca que el envio de la solicitud de corrección por rol excepcional debe hacerse desde el buzon de correo del Director Seccional hacia el buzon que la Coordianción de Administración de Aplicaitivos de Impuestos determine para tal fin."/>
    <s v="Procedimiento PR-RE-0033 ajustado, aprobado, publicado y socializado."/>
    <n v="1"/>
    <d v="2021-11-01T00:00:00"/>
    <d v="2022-06-30T00:00:00"/>
    <n v="34.428571428571431"/>
    <n v="1"/>
    <n v="1"/>
    <x v="0"/>
    <s v="DGI_x000a_NC - Subproceso Administracion de Cartera_x000a_Coordinacíón de Administración de Aplicativos de Impuestos _x000a__x000a_ACTUALIZADO_x000a_30112021"/>
  </r>
  <r>
    <x v="2"/>
    <x v="3"/>
    <m/>
    <m/>
    <m/>
    <m/>
    <s v="8. Ajuste del procedimiento PR-RE-0033"/>
    <s v="Incluir dentro de las Condiciones Generales del procedimiento PR-RE-033,  un texto como parte de la respuesta que se de al solicitante de la corrección donde se indique que se debe realizar el registro de sus peticiones y solicitudes de corrección de inconssitencias a traves del sistema de atención de PQRSD."/>
    <s v="Procedimiento PR-RE-0033 ajustado, aprobado, publicado y socializado."/>
    <n v="1"/>
    <d v="2021-11-01T00:00:00"/>
    <d v="2022-06-30T00:00:00"/>
    <n v="34.428571428571431"/>
    <n v="1"/>
    <n v="1"/>
    <x v="0"/>
    <s v="DGI_x000a_NC - Subproceso Administracion de Cartera_x000a_Coordinacíón de Administración de Aplicativos de Impuestos _x000a__x000a_ACTUALIZADO_x000a_30112021"/>
  </r>
  <r>
    <x v="2"/>
    <x v="3"/>
    <s v="INSP. 1707022441_x000a_H1,2,3"/>
    <s v="RG1_x000a__x000a_RFC1"/>
    <s v="ID del hallazgo I. Se evidencio que al contribuyente KUDOS C&amp;V C S.A.S. con NIT. Número 830.000.486 se le dio respuesta con inadmisión a la solicitud de devolución No.108004617985 radicada el 16 de marzo de 2020 180 días después de haber radicado la solicitud.   "/>
    <s v="ID del Riesgo de Gestión  :  RG 1. &quot;Inadmisión de devoluciones sin el cumplimiento de los requisitos del Artículo 857 del Estatuto Tributario Nacional que puede generar la decisión de inadmitir solicitudes de devolución basada en hechos falsos o información adulterada.”"/>
    <s v="1. Ajustar la actividad No. 24 del Procedimiento &quot;PR COT 0124 Devolución y/o Compensación por Saldos a favor de renta y ventas mediante el SIE Devoluciones”, para precisar que el auto inadmisorio debe proferirse y notificarse en el término máximo de 15 días contados desde el día hábil siguiente a la fecha de radicación de la solicitud de devolución y/o compensación, acorde con lo establecido en el artículo 858 del Estatuto Tributario."/>
    <s v="1. Actualizar procedimiento &quot;PR COT 0124 Devolución y/o Compensación por Saldos a favor de renta y ventas mediante el SIE Devoluciones&quot;"/>
    <s v="Procedimiento &quot;PR COT 0124 Devolución y/o Compensación por Saldos a favor de renta y ventas mediante el SIE Devoluciones&quot;, actualizado y aprobado"/>
    <n v="1"/>
    <d v="2022-03-01T00:00:00"/>
    <d v="2022-08-31T00:00:00"/>
    <n v="26.142857142857142"/>
    <n v="1"/>
    <n v="1"/>
    <x v="0"/>
    <s v="DGI_x000a_NC - Subproceso Recaudo - Devoluciones_x000a_Subdirección de Devoluciones"/>
  </r>
  <r>
    <x v="2"/>
    <x v="3"/>
    <m/>
    <m/>
    <m/>
    <m/>
    <s v="2. Ajustar la actividad No. 24 del Procedimiento &quot;PR COT 0124 Devolución y/o Compensación por Saldos a favor de renta y ventas mediante el SIE Devoluciones”, para precisar que el auto inadmisorio debe proferirse y notificarse en el término máximo de 15 días contados desde el día hábil siguiente a la fecha de radicación de la solicitud de devolución y/o compensación, acorde con lo establecido en el artículo 858 del Estatuto Tributario."/>
    <s v="2. Socializar procedimiento actualizado &quot;PR COT 0124 Devolución y/o Compensación por Saldos a favor de renta y ventas mediante el SIE Devoluciones&quot;"/>
    <s v="Memorando que socialice el procedimiento actualizado &quot;PR COT 0124 Devolución y/o Compensación por Saldos a favor de renta y ventas mediante el SIE Devoluciones&quot;, haciendo énfasis en los cambios efectuados a la actividad 24"/>
    <n v="1"/>
    <d v="2022-08-01T00:00:00"/>
    <d v="2022-09-30T00:00:00"/>
    <n v="8.5714285714285712"/>
    <n v="1"/>
    <n v="1"/>
    <x v="0"/>
    <s v="DGI_x000a_NC - Subproceso Recaudo - Devoluciones_x000a_Subdirección de Devoluciones"/>
  </r>
  <r>
    <x v="2"/>
    <x v="3"/>
    <m/>
    <m/>
    <m/>
    <m/>
    <s v="3. Reiterar a los  los funcionarios responsables de la gestión de las solicitudes de devolución de las Direcciones Seccionales y de la Dirección Operativa de Grandes Contribuyentes la obligación de dar aplicación permanente a la instrucción del Numeral 13 del Manual del Servicio Informático de Devoluciones MN COT 0012, a fin de que se controlen los tiempos de gestión de los actos adminstrativos haciendo uso del reporte gerencial (columna DT días transcurridos) que provee el Servicio Informático de Devoluciones,  y recordar el linaeamiento impartido en la Cartilla Guía de Sustanciación CR COT 0038 en el sentido de minimizar tiempos muertos en la gestión de solicitudes de devolución y/o compensación (Numeral 3.4)"/>
    <s v="Socializar memorando que indique la obligación de dar aplicación al Numeral 13 del Manual del Servicio Informático de Devoluciones MN COT 0012 y al Numeral 3.4 de la Cartilla Guía de Sustanciación CR COT 0038"/>
    <s v="Memorando que reitere la obligación de dar aplicación permanente al Numeral 13 del Manual del Servicio Informático de Devoluciones MN COT 0012 y al Numeral 3.4 de la Cartilla Guía de Sustanciación CR COT 0038"/>
    <n v="1"/>
    <d v="2022-03-01T00:00:00"/>
    <d v="2022-07-31T00:00:00"/>
    <n v="21.714285714285715"/>
    <n v="1"/>
    <n v="1"/>
    <x v="0"/>
    <s v="DGI_x000a_NC - Subproceso Recaudo - Devoluciones_x000a_Subdirección de Devoluciones"/>
  </r>
  <r>
    <x v="2"/>
    <x v="3"/>
    <m/>
    <m/>
    <m/>
    <m/>
    <s v="4. Realizar la contratación para contar con un sistema de información integrado que refleje la situación fiscal y procesal real de los contribuyentes, dentro del Plan de Modernización Tecnológica de la Entidad."/>
    <s v="1. Informe de avance del proceso de contratación."/>
    <s v="Informe de avance del proceso de contratación"/>
    <n v="1"/>
    <d v="2022-11-01T00:00:00"/>
    <d v="2023-10-31T00:00:00"/>
    <n v="52"/>
    <n v="0.48"/>
    <n v="0.48"/>
    <x v="1"/>
    <s v="DGI_x000a_NC - Subproceso Recaudo - Devoluciones_x000a_Subdirección de Devoluciones"/>
  </r>
  <r>
    <x v="2"/>
    <x v="3"/>
    <m/>
    <m/>
    <m/>
    <m/>
    <s v="5. Realizar la contratación para contar con un sistema de información integrado que refleje la situación fiscal y procesal real de los contribuyentes, dentro del Plan de Modernización Tecnológica de la Entidad."/>
    <s v="2. Plan de trabajo del desarrollo de la solución tecnológica."/>
    <s v="Plan de trabajo de implementación de la solución tecnológica."/>
    <n v="1"/>
    <d v="2023-11-01T00:00:00"/>
    <d v="2024-05-31T00:00:00"/>
    <n v="30.285714285714285"/>
    <n v="0"/>
    <n v="0"/>
    <x v="1"/>
    <s v="DGI_x000a_NC - Subproceso Recaudo - Devoluciones_x000a_Subdirección de Devoluciones"/>
  </r>
  <r>
    <x v="2"/>
    <x v="3"/>
    <m/>
    <m/>
    <s v="ID del hallazgo II. Se identificaron ocho (8) contribuyentes con solicitudes de devolución por valor de $310.729.000 a los cuales la DIAN les profirió autos inadmisorios automáticos improcedentes al endilgarles causales de inadmisión no aplicables a su realidad tributaría."/>
    <m/>
    <s v="6. Desarrollar y poner en producción la solución tecnológica."/>
    <s v="1. Iniciar el desarrollo de la solución tecnológica"/>
    <s v="Seguimiento trimestral al plan de trabajo"/>
    <n v="3"/>
    <d v="2024-06-01T00:00:00"/>
    <d v="2025-05-31T00:00:00"/>
    <n v="52"/>
    <n v="0"/>
    <n v="0"/>
    <x v="1"/>
    <s v="DGI_x000a_NC - Subproceso Recaudo - Devoluciones_x000a_Subdirección de Devoluciones"/>
  </r>
  <r>
    <x v="2"/>
    <x v="3"/>
    <m/>
    <m/>
    <m/>
    <m/>
    <s v="6. Desarrollar y poner en producción la solución tecnológica."/>
    <s v="2. Puesta en producción de la solución tecnológica"/>
    <s v="Puesta en producción del servicio informático "/>
    <n v="1"/>
    <d v="2025-06-01T00:00:00"/>
    <d v="2025-12-31T00:00:00"/>
    <n v="30.428571428571427"/>
    <n v="0"/>
    <n v="0"/>
    <x v="1"/>
    <s v="DGI_x000a_NC - Subproceso Recaudo - Devoluciones_x000a_Subdirección de Devoluciones"/>
  </r>
  <r>
    <x v="2"/>
    <x v="3"/>
    <m/>
    <m/>
    <m/>
    <m/>
    <s v="7. Reiterar a los  los funcionarios responsables de la gestión de las solicitudes de devolución de las Direcciones Seccionales y de la Dirección Operativa de Grandes Contribuyentes la obligación de dar aplicación al lineamiento Caso 36 del &quot;Plan Técnico de Optimización del Uso del Servicio Informático de Devoluciones&quot; que indica el tratamiento que deben dar a las solicitudes presentadas por contribuyentes que no son sociedades anónimas (forma asociativa 03 de la casilla 63 del RUT) y omitieron actualizar oportunamente el RUT con la forma asociativa correcta, lo cual tiene como consecuencia que el sistema genere marca automática de inadmisorio ya que la actualización del RUT que se realiza no tiene efecto retroactivo a la fecha de presentación de la declaración tributaria y la marca se seguirá generando, por lo cual y una vez el contribuyente haya actualizado el RUT, la gestión de la solicitud radicada mediante el servicio debe ser tramitada de forma manual."/>
    <s v="Socializar memorando que indique la obligación de dar aplicación al lineamiento Caso 36 del &quot;Plan Técnico de Optimización del Uso del Servicio Informático de Devoluciones&quot; "/>
    <s v="Memorando que reitere la obligación de dar aplicación permanente al lineamiento Caso 36 del &quot;Plan Técnico de Optimización del Uso del Servicio Informático de Devoluciones&quot;"/>
    <n v="1"/>
    <d v="2022-03-01T00:00:00"/>
    <d v="2022-07-31T00:00:00"/>
    <n v="21.714285714285715"/>
    <n v="1"/>
    <n v="1"/>
    <x v="0"/>
    <s v="DGI_x000a_NC - Subproceso Recaudo - Devoluciones_x000a_Subdirección de Devoluciones"/>
  </r>
  <r>
    <x v="2"/>
    <x v="3"/>
    <m/>
    <m/>
    <m/>
    <m/>
    <s v="8. Identificar asuntos de solicitudes de devolución y/o compensación radicadas a partir del 01/01/2021 hasta el 30 de marzo de 2022, que hayan generado la marca 10143 a fin de verificar si posteriormente, para el mismo NIT, concepto, año y periodo NO se profirió resolución de devolución y/o compensación, a fin de realizar campaña invitando a estos contribuyentes a actualizar el RUT con la forma asociativa correcta y luego radicar nuevamente su solicitud de devolución. "/>
    <s v="1. Generar reporte asuntos de devoluciones con marca 10143"/>
    <s v="Reporte"/>
    <n v="1"/>
    <d v="2022-04-01T00:00:00"/>
    <d v="2022-05-31T00:00:00"/>
    <n v="8.5714285714285712"/>
    <n v="1"/>
    <n v="1"/>
    <x v="0"/>
    <s v="DGI_x000a_NC - Subproceso Recaudo - Devoluciones_x000a_Subdirección de Devoluciones"/>
  </r>
  <r>
    <x v="2"/>
    <x v="3"/>
    <m/>
    <m/>
    <m/>
    <m/>
    <s v="9. Identificar asuntos de solicitudes de devolución y/o compensación radicadas a partir del 01/01/2021 hasta el 30 de marzo de 2022, que hayan generado la marca 10143 a fin de verificar si posteriormente, para el mismo NIT, concepto, año y periodo NO se profirió resolución de devolución y/o compensación, a fin de realizar campaña invitando a estos contribuyentes a actualizar el RUT con la forma asociativa correcta y luego radicar nuevamente su solicitud de devolución. "/>
    <s v="2. Proferir oficio dirigido a los solicitantes de devolución de los asuntos identificados, con los parámetros de la campaña "/>
    <s v="Oficio campaña enviado"/>
    <n v="1"/>
    <d v="2022-06-01T00:00:00"/>
    <d v="2022-08-30T00:00:00"/>
    <n v="12.857142857142858"/>
    <n v="1"/>
    <n v="1"/>
    <x v="0"/>
    <s v="DGI_x000a_NC - Subproceso Recaudo - Devoluciones_x000a_Subdirección de Devoluciones"/>
  </r>
  <r>
    <x v="2"/>
    <x v="3"/>
    <m/>
    <m/>
    <s v="ID del hallazgo III. La DIAN profirió 69 autos inadmisorios improcedentes en solicitudes de devolución por valor total de $1.857.263.000, con aplicación de la causal 10143 “Firma revisor fiscal – declaración año gravable anterior” los cuales a la fecha de radicación de la solicitud contaban con el RUT actualizado en la casilla 63 forma asociativa No. 12 “Sociedad por acciones simplificada”."/>
    <m/>
    <s v="10. Implementar informe mensual de asuntos con marcas improcedentes reportados por las Direcciones Seccionales y la Dirección Operativa de Grandes Contribuyentes  a través del buzón subdir_recycob_devol@dian.gov.co y evaluar cada uno de los casos para determinar necesidades de ajustes o nuevos desarrollos."/>
    <s v="1. Implementar informe mensual de asuntos con marcas improcedentes"/>
    <s v="Informe mensual de asuntos con marcas improcedentes"/>
    <n v="6"/>
    <d v="2022-04-01T00:00:00"/>
    <d v="2022-09-05T00:00:00"/>
    <n v="22.428571428571427"/>
    <n v="1"/>
    <n v="1"/>
    <x v="0"/>
    <s v="DGI_x000a_NC - Subproceso Recaudo - Devoluciones_x000a_Subdirección de Devoluciones"/>
  </r>
  <r>
    <x v="2"/>
    <x v="3"/>
    <m/>
    <m/>
    <m/>
    <m/>
    <s v="11. Implementar informe mensual de asuntos con marcas improcedentes automáticas, informativas o para revisión, reportados por las Direcciones Seccionales y la Dirección Operativa de Grandes Contribuyentes  a través del buzón subdir_recycob_devol@dian.gov.co y evaluar cada uno de los casos para determinar necesidades de ajustes o nuevos desarrollos para implementar en el Servicio Informático de Devoluciones."/>
    <s v="2. Evaluar mensualmente el reporte de asuntos con marcas improcedentes"/>
    <s v="Acta mensual de evaluación de necesidades de ajustes o nuevos desarrollos a implementar en el Servicio Informático de Devoluciones."/>
    <n v="6"/>
    <d v="2022-04-05T00:00:00"/>
    <d v="2022-09-15T00:00:00"/>
    <n v="23.285714285714285"/>
    <n v="1"/>
    <n v="1"/>
    <x v="0"/>
    <s v="DGI_x000a_NC - Subproceso Recaudo - Devoluciones_x000a_Subdirección de Devoluciones"/>
  </r>
  <r>
    <x v="2"/>
    <x v="3"/>
    <m/>
    <m/>
    <m/>
    <m/>
    <s v="12. Implementar informe mensual de asuntos con marcas improcedentes reportados por las Direcciones Seccionales y la Dirección Operativa de Grandes Contribuyentes  a través del buzón subdir_recycob_devol@dian.gov.co y evaluar cada uno de los casos para determinar necesidades de ajustes o nuevos desarrollos."/>
    <s v="1. Implementar informe mensual de asuntos con marcas improcedentes"/>
    <s v="Informe mensual de asuntos con marcas improcedentes"/>
    <n v="6"/>
    <d v="2022-04-01T00:00:00"/>
    <d v="2022-09-05T00:00:00"/>
    <n v="22.428571428571427"/>
    <n v="1"/>
    <n v="1"/>
    <x v="0"/>
    <s v="DGI_x000a_NC - Subproceso Recaudo - Devoluciones_x000a_Subdirección de Devoluciones"/>
  </r>
  <r>
    <x v="2"/>
    <x v="3"/>
    <m/>
    <m/>
    <m/>
    <m/>
    <s v="13. Implementar informe mensual de asuntos con marcas improcedentes automáticas, informativas o para revisión, reportados por las Direcciones Seccionales y la Dirección Operativa de Grandes Contribuyentes  a través del buzón subdir_recycob_devol@dian.gov.co y evaluar cada uno de los casos para determinar necesidades de ajustes o nuevos desarrollos para implementar en el Servicio Informático de Devoluciones."/>
    <s v="2. Evaluar mensualmente el reporte de asuntos con marcas improcedentes"/>
    <s v="Acta mensual de evaluación de necesidades de ajustes o nuevos desarrollos a implementar en el Servicio Informático de Devoluciones."/>
    <n v="6"/>
    <d v="2022-04-05T00:00:00"/>
    <d v="2022-09-15T00:00:00"/>
    <n v="23.285714285714285"/>
    <n v="1"/>
    <n v="1"/>
    <x v="0"/>
    <s v="DGI_x000a_NC - Subproceso Recaudo - Devoluciones_x000a_Subdirección de Devoluciones"/>
  </r>
  <r>
    <x v="2"/>
    <x v="3"/>
    <m/>
    <m/>
    <m/>
    <m/>
    <s v="14. Reiterar a los funcionarios responsables de la gestión de las solicitudes de devolución de las Direcciones Seccionales y de la Dirección Operativa de Grandes Contribuyentes la obligación de dar aplicación a lo establecido en la actividad No. 37 del procedimiento &quot;PR COT 0124 Devolución y/o Compensación por Saldos a favor de renta y ventas mediante el SIE Devoluciones” por cuanto en dicha actividad se establecen las acciones para garantizar el control y seguimiento requeridos para que los actos administrativos decisorios de las solicitudes de devolución sean notificados debida y oportunamente, afecten los sistemas de obligación financiera y contabilidad, y los asuntos se cierren. "/>
    <s v="Socializar memorando que indique la obligación de dar aplicación a la actividad 37 del procedimiento &quot;PR COT 0124 Devolución y/o Compensación por Saldos a favor de renta y ventas mediante el SIE Devoluciones”"/>
    <s v="Memorando que reitere la obligación de dar aplicación permanente a lo establecido en la actividad 37 del procedimiento &quot;PR COT 0124 Devolución y/o Compensación por Saldos a favor de renta y ventas mediante el SIE Devoluciones”"/>
    <n v="1"/>
    <d v="2022-03-01T00:00:00"/>
    <d v="2022-07-31T00:00:00"/>
    <n v="21.714285714285715"/>
    <n v="1"/>
    <n v="1"/>
    <x v="0"/>
    <s v="DGI_x000a_NC - Subproceso Recaudo - Devoluciones_x000a_Subdirección de Devoluciones"/>
  </r>
  <r>
    <x v="2"/>
    <x v="3"/>
    <s v="INSP. 1707022445_x000a_H1,2,3"/>
    <s v="RG1_x000a__x000a_RFC1"/>
    <s v="ID del hallazgo I. Una devolución improcedente  al contribuyente METROCUADRADO COM SA con NIT 830072490 asociada al expediente de fiscalización No. DI20162019000345 por valor de $491.158.000 incumpliendo el Artículo 777 del Estatuto Tributario y el artículo 10 de la Ley 43 de 1990, reflejada en la firma de la certificación de la diferencia de ingresos por el Jefe de Impuestos de la empresa mencionada y no del contador o revisor fiscal, generando un riesgo de impacto fiscal por valor de la suma devuelta y oficializada en la Resolución de Devolución No. 62829001273774 del 09 de abril de 2019."/>
    <s v="ID del Riesgo de Gestión  :  Decisión de un proceso de control a las devoluciones fuera de la norma. "/>
    <s v="Reiterar el uso de la herramienta tecnológica &quot;Reporte Gerencial, columna DT Días Transcurridos&quot; dispuesta en el Servicio Informático de Devoluciones para el control de los términos de gestión, indistintamente si el expediente se encuentra en auditoría de fiscalización."/>
    <s v="Impartir capacitación dirigida a los  funcionarios  de devoluciones responsables de la gestión de las solicitudes de devolución de las Direcciones Seccionales y de la Dirección Operativa de Grandes Contribuyentes enfatizando en la obligación de dar aplicación permanente a la instrucción del Numeral 13 del Manual del Servicio Informático de Devoluciones MN COT 0012, a fin de que se controlen los tiempos de gestión de los actos administrativos decisorios de las solicitudes de devolución  haciendo uso del reporte gerencial (columna DT días transcurridos) que provee el Servicio Informático de Devoluciones, así como el uso del Formato FT-COT-2504 &quot;Registro diario de solicitudes de devolución y/o compensación&quot;, el cual contiene las casillas de &quot;Fecha de radicación&quot; y &quot;Fecha de Vencimiento&quot; de las solicitudes de devolución."/>
    <s v="Lista de asistencia que evidencia la participación en la capacitación de funcionarios de las 34 Direcciones Seccionales y Dirección Operativa de Grandes Contribuyentes."/>
    <n v="1"/>
    <d v="2022-09-01T00:00:00"/>
    <d v="2022-09-30T00:00:00"/>
    <n v="4.1428571428571432"/>
    <n v="0.5"/>
    <n v="0.5"/>
    <x v="2"/>
    <s v="DGI_x000a_NC - Subproceso Recaudo - Devoluciones_x000a_Subdirección de Devoluciones"/>
  </r>
  <r>
    <x v="2"/>
    <x v="3"/>
    <m/>
    <m/>
    <m/>
    <m/>
    <s v="Monitorear en forma permanente el cumplimiento de términos para resolver las solicitudes de devolución, mediante el uso de la herramienta tecnológica &quot;Reporte Gerencial, columna DT Días Transcurridos&quot; y  el uso del Formato FT-COT-2504 &quot;Registro diario de solicitudes de devolución y/o compensación&quot;, el cual contiene las casillas de &quot;Fecha de radicación&quot; y &quot;Fecha de Vencimiento&quot; de las solicitudes de devolución. "/>
    <s v="Verificar diariamente el control de términos en la gestión de solicitudes de devolución"/>
    <s v="Formato FT-COT-2504 actualizado, envío formato a la Subdirección de Devoluciones, mes anterior durante los primeros cinco (5) días hábiles de cada mes "/>
    <n v="6"/>
    <d v="2022-10-01T00:00:00"/>
    <d v="2023-03-31T00:00:00"/>
    <n v="25.857142857142858"/>
    <n v="0"/>
    <n v="0"/>
    <x v="1"/>
    <s v="DGI_x000a_NC - Subproceso Recaudo - Devoluciones_x000a_Direcciones Seccionales de Impuestos y De Impuestos y Aduanas,  Dirección Operativa de Grandes Contribuyentes_x000a_Divisiones de Recaudo y Cobranzas_x000a_División de Recaudo_x000a_Coordinación de Devoluciones DOGC_x000a_Subdirección de Devoluciones_x000a_"/>
  </r>
  <r>
    <x v="2"/>
    <x v="3"/>
    <m/>
    <m/>
    <m/>
    <m/>
    <s v="Aplicar lo establecido en el procedimiento PR-ADF-0163 &quot;Organización de Los Archivos de Gestión en la UAE DIAN&quot;  y en el Instructivo IN-ADF-0132 &quot;Manejo de los Archivos en la UAE DIAN&quot;."/>
    <s v="Dar aplicación a las actividades de organización de expedientes de acuerdo a lo establecido en el procedimiento PR-ADF-0163 &quot;Organización de Los Archivos de Gestión en la UAE DIAN&quot;  y en el Instructivo IN-ADF-0132 &quot;Manejo de los Archivos en la UAE DIAN&quot;, para los expedientes Híbridos que no se han entregado a las Divisiones de Recaudo y de Divisiones de Recaudo y Cobranzas."/>
    <s v="Expedientes entregados (Relación trimestral de expedientes entregados a la División de Recaudo, correspondientes al año 2020)"/>
    <n v="1"/>
    <d v="2022-09-01T00:00:00"/>
    <d v="2023-06-30T00:00:00"/>
    <n v="43.142857142857146"/>
    <n v="0"/>
    <n v="0"/>
    <x v="1"/>
    <s v="DGI_x000a_DS - Subproceso Fiscalización y Liquidación_x000a_Divisiones de Fiscalización y Liquidación Intensiva_x000a_Direccion Seccional de Impuestos de Bogotá"/>
  </r>
  <r>
    <x v="2"/>
    <x v="3"/>
    <m/>
    <m/>
    <s v="ID del hallazgo II.  Un expediente que supero el término con que cuenta la administración para devolver saldos a favor  por concepto de renta, generando un posible riesgo de impacto fiscal  de $11.057.989, en el caso eventual que el contribuyente reclame la devolución por fuera de términos y que se reconozcan y liquiden los intereses moratorios  correspondientes. "/>
    <m/>
    <s v="Aplicar lo establecido en el procedimiento PR-ADF-0163 &quot;Organización de Los Archivos de Gestión en la UAE DIAN&quot;  y en el Instructivo IN-ADF-0132 &quot;Manejo de los Archivos en la UAE DIAN&quot;."/>
    <s v="Dar aplicación a las actividades de organización de expedientes de acuerdo a lo establecido en el procedimiento PR-ADF-0163 &quot;Organización de Los Archivos de Gestión en la UAE DIAN&quot;  y en el Instructivo IN-ADF-0132 &quot;Manejo de los Archivos en la UAE DIAN&quot;, para los expedientes Híbridos que no se han entregado a las Divisiones de Recaudo y de Divisiones de Recaudo y Cobranzas."/>
    <s v="Expedientes entregados (Relación de expedientes entregados a la División de Recaudo, correspondientes al año 2021 y 2022)"/>
    <n v="1"/>
    <d v="2023-07-01T00:00:00"/>
    <d v="2024-06-30T00:00:00"/>
    <n v="52.142857142857146"/>
    <n v="0"/>
    <n v="0"/>
    <x v="1"/>
    <s v="DGI_x000a_DS - Subproceso Fiscalización y Liquidación_x000a_Divisiones de Fiscalización y Liquidación Intensiva_x000a_Direccion Seccional de Impuestos de Bogotá"/>
  </r>
  <r>
    <x v="2"/>
    <x v="3"/>
    <m/>
    <m/>
    <m/>
    <m/>
    <s v="Verificar el debido cumplimiento de las condiciones y términos establecidos en el procedimiento PR-COT-0465."/>
    <s v="Revisar trimestralmente 10 expedientes de Fiscalización y Liquidación Intensiva - GIT de Investigaciones a las Devoluciones, identificando las etapas, formatos, te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
    <s v="Informes de expedientes analizados"/>
    <n v="4"/>
    <d v="2022-09-01T00:00:00"/>
    <d v="2023-08-30T00:00:00"/>
    <n v="51.857142857142854"/>
    <n v="0"/>
    <n v="0"/>
    <x v="1"/>
    <s v="DGI_x000a_DS - Subproceso Fiscalización y Liquidación_x000a_Divisiones de Fiscalización y Liquidación Intensiva_x000a_Direccion Seccional de Impuestos de Bogotá"/>
  </r>
  <r>
    <x v="2"/>
    <x v="3"/>
    <m/>
    <m/>
    <m/>
    <m/>
    <s v="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
    <s v="1. Realizar trimestralmente, la verificación al cumplimiento del  memorando utilizando la lista de chequeo diseñada para el efecto. Para la verificación, deberán tomar una muestra"/>
    <s v="Listas de chequeo."/>
    <n v="1"/>
    <d v="2022-10-01T00:00:00"/>
    <d v="2023-01-30T00:00:00"/>
    <n v="17.285714285714285"/>
    <n v="0"/>
    <n v="0"/>
    <x v="1"/>
    <s v="DGI_x000a_DS - Subproceso Fiscalización y Liquidación_x000a_Divisiones de Fiscalización y Liquidación Intensiva_x000a_Direccion Seccional de Impuestos de Bogotá"/>
  </r>
  <r>
    <x v="2"/>
    <x v="3"/>
    <m/>
    <m/>
    <s v="ID del hallazgo III. Incumplimiento en algunas de las actividades del procedimiento PR-FL-0220 Investigación de Obligaciones Tributarias Sustanciales y Formales Versión 6 y 7."/>
    <m/>
    <s v="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
    <s v="2. Elaborar  trimestralmente el informe  de la verificación de los expedientes con sus soportes por parte de las  divisiones de fiscalización y liquidación, recaudo, recaudo y cobranzas o la dependecia que haga sus veces."/>
    <s v="Informes trimestrales."/>
    <n v="4"/>
    <d v="2022-10-01T00:00:00"/>
    <d v="2023-01-30T00:00:00"/>
    <n v="17.285714285714285"/>
    <n v="0"/>
    <n v="0"/>
    <x v="1"/>
    <s v="DGI_x000a_DS - Subproceso Fiscalización y Liquidación_x000a_Divisiones de Fiscalización y Liquidación Intensiva_x000a_Direccion Seccional de Impuestos de Bogotá"/>
  </r>
  <r>
    <x v="2"/>
    <x v="3"/>
    <m/>
    <m/>
    <m/>
    <m/>
    <s v="Presentar un diagnóstico a la Dirección de Gestión Corporativa, sobre el estado de la gestión documental de los expedientes asociados a las solicitudes de devolución, con el objetivo de solictar apoyo de recursos físicos y de personal para actualizar y dejar al día el archivo de gestión "/>
    <s v="Elaborar y enviar el documento de diagnóstico a la Dirección de Gestión Corporativa y realizar el seguimiento al trámite "/>
    <s v="Diagnóstico y cuminicación de remisión "/>
    <n v="1"/>
    <d v="2022-09-01T00:00:00"/>
    <d v="2022-10-31T00:00:00"/>
    <n v="8.5714285714285712"/>
    <n v="1"/>
    <n v="1"/>
    <x v="0"/>
    <s v="DGI_x000a_DS - Subproceso Fiscalización y Liquidación_x000a_Dirección Seccional  Impuestos de Bogotá_x000a_División de Fiscalización y Liquidación tributaria Intensiva para Personas Jurídicas_x000a_"/>
  </r>
  <r>
    <x v="2"/>
    <x v="3"/>
    <m/>
    <m/>
    <m/>
    <m/>
    <s v="Incluir en la lista de chequeo que hace parte del Memorando 40 del 25 de febrero de 2022,  la verificacion de la  existencia de la carta de presentacion Formato 1810 "/>
    <s v="Actualizar y socializar la lista de chequeo que hace parte del Memorando 40 del 25 de febrero de 2022,  la verificacion de la  existencia de la carta de presentacion Formato 1810 "/>
    <s v="Lista de chequeo actualizada_x000a_Socilialización a través de correo electrónico de la lista de chequeo"/>
    <n v="2"/>
    <d v="2022-09-01T00:00:00"/>
    <d v="2022-09-30T00:00:00"/>
    <n v="4.1428571428571432"/>
    <n v="1"/>
    <n v="1"/>
    <x v="0"/>
    <s v="DGI_x000a_DS - Subproceso Fiscalización y Liquidación_x000a_Subdirección de Fiscalización Tributaria_x000a_"/>
  </r>
  <r>
    <x v="2"/>
    <x v="3"/>
    <s v="TECNOLÓGICO TRIBUTARIO"/>
    <m/>
    <m/>
    <m/>
    <s v="Implementar una solución informàtica que contemple las recomendaciones 1 a la 9 del informe final de la inspección , sujetas a la implementación del plan de modernización tecnologica de la DIAN.(LEY 1819 DEL 2016)"/>
    <s v="Adelantar el proceso_x000a_de contratación de la_x000a_solución tecnológica"/>
    <s v="Informe de avance_x000a_del proceso de_x000a_contratación"/>
    <n v="1"/>
    <d v="2022-08-01T00:00:00"/>
    <d v="2023-02-28T00:00:00"/>
    <n v="30.142857142857142"/>
    <n v="0.48"/>
    <n v="0.48"/>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Inicio de la_x000a_implementación de la_x000a_solución tecnológica_x000a_del Proyecto."/>
    <s v="Plan de trabajo de_x000a_implementación de_x000a_la solución_x000a_tecnológica."/>
    <n v="1"/>
    <d v="2023-01-01T00:00:00"/>
    <d v="2023-06-30T00:00:00"/>
    <n v="25.714285714285715"/>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m/>
    <s v="Seguimiento trimestral al plan de_x000a_trabajo"/>
    <n v="4"/>
    <d v="2023-01-01T00:00:00"/>
    <d v="2023-12-31T00:00:00"/>
    <n v="52"/>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Implantación de la_x000a_solución tecnológica"/>
    <s v="Puesta en producción del_x000a_servicio informático"/>
    <n v="1"/>
    <d v="2024-01-01T00:00:00"/>
    <d v="2024-12-31T00:00:00"/>
    <n v="52.142857142857146"/>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Diseñar, Construir y desplegar en el SIE de Obligacion Financiera y en SIPAC una marcacion que permita identificar plenamente el estado de una sociedad que aparezca en la casilla 89  del RUT."/>
    <s v="Puesta en producción a Nivel Nacional del sistema construido."/>
    <s v="Sistema funcionando "/>
    <n v="1"/>
    <s v="Por determinar de acuerdo a la presentación del requerimiento"/>
    <s v="Por determinar de acuerdo a la presentación del requerimiento"/>
    <m/>
    <n v="1"/>
    <n v="1"/>
    <x v="0"/>
    <s v="DGI_x000a_NC - Subproceso Recaudo - Devoluciones_x000a_Subdirección de Gestión de Recaudo y Cobranzas_x000a_Coordinacion de Infraestructura "/>
  </r>
  <r>
    <x v="2"/>
    <x v="3"/>
    <m/>
    <m/>
    <m/>
    <m/>
    <s v="Implementar una solución informatica que permita evaluar y generar alertas en el cumplimiento de una facilidad de pago,  en el nuevo Servicio Informático de Administración de Cartera _x000a_(Implementación sujeta dentro del plan de modernización tecnologica de la DIAN.(LEY 1819 DEL 2016 y 1943 del 2018))_x000a_Implementacion de una herramienta que permita evaluar y generar una alerta en el incumplimiento de una facilidad de pago"/>
    <s v="Definir estrategia de digitalización"/>
    <s v="Documento"/>
    <n v="1"/>
    <d v="2020-01-01T00:00:00"/>
    <d v="2020-08-31T00:00:00"/>
    <n v="34.714285714285715"/>
    <n v="1"/>
    <n v="1"/>
    <x v="0"/>
    <s v="DGI_x000a_NC - Subproceso Recaudo - Devoluciones_x000a_Dirección de Gestión de Ingresos_x000a_Subdirección de Gestión de Recaudo y Cobranzas - Coordinación de Administración de Aplicativos de Recaudo y Cobranzas_x000a_Coordinación de Gestión de Cobranzas_x000a__x000a_NC- Subproceso Innovación y Tecnología_x000a_Dirección de Gestión de Innovación y Tecnología"/>
  </r>
  <r>
    <x v="2"/>
    <x v="3"/>
    <m/>
    <m/>
    <m/>
    <m/>
    <m/>
    <s v="Priorizar y detallar requerimientos"/>
    <s v="Documento de requerimientos funcionales"/>
    <n v="1"/>
    <d v="2020-09-01T00:00:00"/>
    <d v="2020-12-31T00:00:00"/>
    <n v="17.285714285714285"/>
    <n v="1"/>
    <n v="1"/>
    <x v="0"/>
    <s v="DGI_x000a_NC - Subproceso Recaudo - Devoluciones_x000a_Dirección de Gestión de Ingresos_x000a_Subdirección de Gestión de Recaudo y Cobranzas - Coordinación de Administración de Aplicativos de Recaudo y Cobranzas_x000a_Coordinación de Gestión de Cobranzas_x000a__x000a_NC- Subproceso Innovación y Tecnología_x000a_Dirección de Gestión de Innovación y Tecnología"/>
  </r>
  <r>
    <x v="2"/>
    <x v="3"/>
    <m/>
    <m/>
    <m/>
    <m/>
    <m/>
    <s v="Adelantar el proceso_x000a_de contratación de la_x000a_solución tecnológica"/>
    <s v="Informe de avance_x000a_del proceso de_x000a_contratación"/>
    <n v="1"/>
    <d v="2022-08-01T00:00:00"/>
    <d v="2023-02-28T00:00:00"/>
    <n v="30.142857142857142"/>
    <n v="0.48"/>
    <n v="0.48"/>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Inicio de la_x000a_implementación de la_x000a_solución tecnológica_x000a_del Proyecto."/>
    <s v="Plan de trabajo de_x000a_implementación de_x000a_la solución_x000a_tecnológica."/>
    <n v="1"/>
    <d v="2023-03-01T00:00:00"/>
    <d v="2023-06-30T00:00:00"/>
    <n v="17.285714285714285"/>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m/>
    <s v="Seguimiento trimestral al plan de_x000a_trabajo"/>
    <n v="4"/>
    <d v="2023-01-01T00:00:00"/>
    <d v="2023-12-31T00:00:00"/>
    <n v="52"/>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Implantación de la_x000a_solución tecnológica"/>
    <s v="Puesta en producción del_x000a_servicio informático"/>
    <n v="1"/>
    <d v="2024-01-01T00:00:00"/>
    <d v="2024-12-31T00:00:00"/>
    <n v="52.142857142857146"/>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Implementar una solución informatica que contemple las recomendaciones del informe final de la inspección acordes con las actuaciones y actos previstos en el procedimiento de facilidades de pago y en todo el proceso de administracion de cartera._x000a_(Implementación sujeta dentro del plan de modernización tecnologica de la DIAN.(LEY 1819 DEL 2016 y 1943 del 2018)) Implementación de una herramienta de control y seguimiento a todas las actuaciones administrativas adelantadas en el procedimiento de facilidades de pago. "/>
    <s v="Definir estrategia de digitalización"/>
    <s v="Documento"/>
    <n v="1"/>
    <d v="2020-01-01T00:00:00"/>
    <d v="2020-08-31T00:00:00"/>
    <n v="34.714285714285715"/>
    <n v="1"/>
    <n v="1"/>
    <x v="0"/>
    <s v="DGI_x000a_NC - Subproceso Recaudo - Devoluciones_x000a_Dirección de Gestión de Ingresos_x000a_Subdirección de Gestión de Recaudo y Cobranzas - Coordinación de Administración de Aplicativos de Recaudo y Cobranzas_x000a_Coordinación de Gestión de Cobranzas_x000a__x000a_NC- Subproceso Innovación y Tecnología_x000a_Dirección de Gestión de Innovación y Tecnología"/>
  </r>
  <r>
    <x v="2"/>
    <x v="3"/>
    <m/>
    <m/>
    <m/>
    <m/>
    <m/>
    <s v="Priorizar y detallar requerimientos"/>
    <s v="Documento de requerimientos funcionales"/>
    <n v="1"/>
    <d v="2020-09-01T00:00:00"/>
    <d v="2020-12-31T00:00:00"/>
    <n v="17.285714285714285"/>
    <n v="1"/>
    <n v="1"/>
    <x v="0"/>
    <s v="DGI_x000a_NC - Subproceso Recaudo - Devoluciones_x000a_Dirección de Gestión de Ingresos_x000a_Subdirección de Gestión de Recaudo y Cobranzas - Coordinación de Administración de Aplicativos de Recaudo y Cobranzas_x000a_Coordinación de Gestión de Cobranzas_x000a__x000a_NC- Subproceso Innovación y Tecnología_x000a_Dirección de Gestión de Innovación y Tecnología"/>
  </r>
  <r>
    <x v="2"/>
    <x v="3"/>
    <m/>
    <m/>
    <m/>
    <m/>
    <m/>
    <s v="Adelantar el proceso_x000a_de contratación de la_x000a_solución tecnológica"/>
    <s v="Informe de avance_x000a_del proceso de_x000a_contratación"/>
    <n v="1"/>
    <d v="2022-08-01T00:00:00"/>
    <d v="2023-02-28T00:00:00"/>
    <n v="30.142857142857142"/>
    <n v="0.48"/>
    <n v="0.48"/>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Inicio de la_x000a_implementación de la_x000a_solución tecnológica_x000a_del Proyecto."/>
    <s v="Plan de trabajo de_x000a_implementación de_x000a_la solución_x000a_tecnológica."/>
    <n v="1"/>
    <d v="2023-03-01T00:00:00"/>
    <d v="2023-06-30T00:00:00"/>
    <n v="17.285714285714285"/>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m/>
    <s v="Seguimiento trimestral al plan de_x000a_trabajo"/>
    <n v="4"/>
    <d v="2023-01-01T00:00:00"/>
    <d v="2023-12-31T00:00:00"/>
    <n v="52"/>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Implantación de la_x000a_solución tecnológica"/>
    <s v="Puesta en producción del_x000a_servicio informático"/>
    <n v="1"/>
    <d v="2024-01-01T00:00:00"/>
    <d v="2024-12-31T00:00:00"/>
    <n v="52.142857142857146"/>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Implementar  una solución informática que permita contar con un sistema de información integrado que refleje la situación fiscal y procesal real de los contribuyentes y se pueda aplicar la presente recomendación._x000a__x000a_La actividad se encuentra sujeta al desarrollo del plan de modernización tecnologica de la DIAN. (LEY 1819 DEL 2016 y 1943 del 2018))"/>
    <s v="Definir estrategia de digitalización"/>
    <s v="Documento"/>
    <n v="1"/>
    <d v="2020-01-01T00:00:00"/>
    <d v="2020-08-31T00:00:00"/>
    <n v="34.714285714285715"/>
    <n v="1"/>
    <n v="1"/>
    <x v="0"/>
    <s v="DGI_x000a_NC - Subproceso Recaudo - Devoluciones_x000a_Dirección de Gestión de Ingresos_x000a_Subdirección de Gestión de Recaudo y Cobranzas - Coordinación de Administración de Aplicativos de Recaudo y Cobranzas_x000a_Coordinación de Gestión de Cobranzas_x000a__x000a_NC- Subproceso Innovación y Tecnología_x000a_Dirección de Gestión de Innovación y Tecnología"/>
  </r>
  <r>
    <x v="2"/>
    <x v="3"/>
    <m/>
    <m/>
    <m/>
    <m/>
    <m/>
    <s v="Priorizar y detallar requerimientos"/>
    <s v="Documento de requerimientos funcionales"/>
    <n v="1"/>
    <d v="2020-09-01T00:00:00"/>
    <d v="2020-12-31T00:00:00"/>
    <n v="17.285714285714285"/>
    <n v="1"/>
    <n v="1"/>
    <x v="0"/>
    <s v="DGI_x000a_NC - Subproceso Recaudo - Devoluciones_x000a_Dirección de Gestión de Ingresos_x000a_Subdirección de Gestión de Recaudo y Cobranzas - Coordinación de Administración de Aplicativos de Recaudo y Cobranzas_x000a_Coordinación de Gestión de Cobranzas_x000a__x000a_NC- Subproceso Innovación y Tecnología_x000a_Dirección de Gestión de Innovación y Tecnología"/>
  </r>
  <r>
    <x v="2"/>
    <x v="3"/>
    <m/>
    <m/>
    <m/>
    <m/>
    <m/>
    <s v="Adelantar el proceso_x000a_de contratación de la_x000a_solución tecnológica"/>
    <s v="Informe de avance_x000a_del proceso de_x000a_contratación"/>
    <n v="1"/>
    <d v="2022-08-01T00:00:00"/>
    <d v="2023-02-28T00:00:00"/>
    <n v="30.142857142857142"/>
    <n v="0.48"/>
    <n v="0.48"/>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Inicio de la_x000a_implementación de la_x000a_solución tecnológica_x000a_del Proyecto."/>
    <s v="Plan de trabajo de_x000a_implementación de_x000a_la solución_x000a_tecnológica."/>
    <n v="1"/>
    <d v="2023-03-01T00:00:00"/>
    <d v="2023-06-30T00:00:00"/>
    <n v="17.285714285714285"/>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m/>
    <s v="Seguimiento trimestral al plan de_x000a_trabajo"/>
    <n v="4"/>
    <d v="2023-01-01T00:00:00"/>
    <d v="2023-12-31T00:00:00"/>
    <n v="52"/>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Implantación de la_x000a_solución tecnológica"/>
    <s v="Puesta en producción del_x000a_servicio informático"/>
    <n v="1"/>
    <d v="2024-01-01T00:00:00"/>
    <d v="2024-12-31T00:00:00"/>
    <n v="52.142857142857146"/>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s v="Implementar una solución informatica, sujeta al plan de modernización tecnologica de la DIAN.(LEY 1819 DEL 2016)"/>
    <s v="Definir estrategia de digitalización"/>
    <s v="Documento"/>
    <n v="1"/>
    <d v="2020-01-01T00:00:00"/>
    <d v="2020-08-31T00:00:00"/>
    <n v="34.714285714285715"/>
    <n v="1"/>
    <n v="1"/>
    <x v="0"/>
    <s v="DGI_x000a_NC - Subproceso Recaudo - Devoluciones_x000a_Dirección de Gestión de Ingresos_x000a_Subdirección de Gestión de Recaudo y Cobranzas - Coordinación de Administración de Aplicativos de Recaudo y Cobranzas_x000a_Coordinación de Gestión de Cobranzas_x000a__x000a_NC- Subproceso Innovación y Tecnología_x000a_Dirección de Gestión de Innovación y Tecnología"/>
  </r>
  <r>
    <x v="2"/>
    <x v="3"/>
    <m/>
    <m/>
    <m/>
    <m/>
    <m/>
    <s v="Priorizar y detallar requerimientos"/>
    <s v="Documento de requerimientos funcionales"/>
    <n v="1"/>
    <d v="2020-09-01T00:00:00"/>
    <d v="2020-12-31T00:00:00"/>
    <n v="17.285714285714285"/>
    <n v="1"/>
    <n v="1"/>
    <x v="0"/>
    <s v="DGI_x000a_NC - Subproceso Recaudo - Devoluciones_x000a_Dirección de Gestión de Ingresos_x000a_Subdirección de Gestión de Recaudo y Cobranzas - Coordinación de Administración de Aplicativos de Recaudo y Cobranzas_x000a_Coordinación de Gestión de Cobranzas_x000a__x000a_NC- Subproceso Innovación y Tecnología_x000a_Dirección de Gestión de Innovación y Tecnología"/>
  </r>
  <r>
    <x v="2"/>
    <x v="3"/>
    <m/>
    <m/>
    <m/>
    <m/>
    <m/>
    <s v="Adelantar el proceso_x000a_de contratación de la_x000a_solución tecnológica"/>
    <s v="Informe de avance_x000a_del proceso de_x000a_contratación"/>
    <n v="1"/>
    <d v="2022-08-01T00:00:00"/>
    <d v="2023-02-28T00:00:00"/>
    <n v="30.142857142857142"/>
    <n v="0.48"/>
    <n v="0.48"/>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Inicio de la_x000a_implementación de la_x000a_solución tecnológica_x000a_del Proyecto."/>
    <s v="Plan de trabajo de_x000a_implementación de_x000a_la solución_x000a_tecnológica."/>
    <n v="1"/>
    <d v="2023-03-01T00:00:00"/>
    <d v="2023-06-30T00:00:00"/>
    <n v="17.285714285714285"/>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m/>
    <s v="Seguimiento trimestral al plan de_x000a_trabajo"/>
    <n v="4"/>
    <d v="2023-01-01T00:00:00"/>
    <d v="2023-12-31T00:00:00"/>
    <n v="52"/>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r>
    <x v="2"/>
    <x v="3"/>
    <m/>
    <m/>
    <m/>
    <m/>
    <m/>
    <s v="Implantación de la_x000a_solución tecnológica"/>
    <s v="Puesta en producción del_x000a_servicio informático"/>
    <n v="1"/>
    <d v="2024-01-01T00:00:00"/>
    <d v="2024-12-31T00:00:00"/>
    <n v="52.142857142857146"/>
    <n v="0"/>
    <n v="0"/>
    <x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2329F6-52F2-47E9-AF18-D47006C566A9}" name="TablaDinámica4" cacheId="0" applyNumberFormats="0" applyBorderFormats="0" applyFontFormats="0" applyPatternFormats="0" applyAlignmentFormats="0" applyWidthHeightFormats="1" dataCaption="Valores" grandTotalCaption="TOTAL" updatedVersion="6" minRefreshableVersion="3" useAutoFormatting="1" itemPrintTitles="1" createdVersion="6" indent="0" outline="1" outlineData="1" multipleFieldFilters="0" rowHeaderCaption="DIRECCIÓN/OFICINA">
  <location ref="F21:G29" firstHeaderRow="1" firstDataRow="1" firstDataCol="1" rowPageCount="1" colPageCount="1"/>
  <pivotFields count="17">
    <pivotField axis="axisRow" showAll="0">
      <items count="8">
        <item x="4"/>
        <item x="0"/>
        <item x="5"/>
        <item x="2"/>
        <item x="1"/>
        <item x="3"/>
        <item x="6"/>
        <item t="default"/>
      </items>
    </pivotField>
    <pivotField axis="axisPage" multipleItemSelectionAllowed="1" showAll="0">
      <items count="5">
        <item x="0"/>
        <item x="1"/>
        <item x="3"/>
        <item x="2"/>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pageFields count="1">
    <pageField fld="1" hier="-1"/>
  </pageFields>
  <dataFields count="1">
    <dataField name="TOTAL ACCIONES DE MEJORA" fld="6" subtotal="count" baseField="0" baseItem="0"/>
  </dataFields>
  <formats count="27">
    <format dxfId="70">
      <pivotArea field="1" type="button" dataOnly="0" labelOnly="1" outline="0" axis="axisPage" fieldPosition="0"/>
    </format>
    <format dxfId="69">
      <pivotArea type="all" dataOnly="0" outline="0" fieldPosition="0"/>
    </format>
    <format dxfId="68">
      <pivotArea outline="0" collapsedLevelsAreSubtotals="1" fieldPosition="0"/>
    </format>
    <format dxfId="67">
      <pivotArea field="0" type="button" dataOnly="0" labelOnly="1" outline="0" axis="axisRow" fieldPosition="0"/>
    </format>
    <format dxfId="66">
      <pivotArea dataOnly="0" labelOnly="1" grandRow="1" outline="0" fieldPosition="0"/>
    </format>
    <format dxfId="65">
      <pivotArea dataOnly="0" labelOnly="1" outline="0" axis="axisValues" fieldPosition="0"/>
    </format>
    <format dxfId="64">
      <pivotArea type="all" dataOnly="0" outline="0" fieldPosition="0"/>
    </format>
    <format dxfId="63">
      <pivotArea outline="0" collapsedLevelsAreSubtotals="1" fieldPosition="0"/>
    </format>
    <format dxfId="62">
      <pivotArea field="0" type="button" dataOnly="0" labelOnly="1" outline="0" axis="axisRow" fieldPosition="0"/>
    </format>
    <format dxfId="61">
      <pivotArea dataOnly="0" labelOnly="1" grandRow="1" outline="0" fieldPosition="0"/>
    </format>
    <format dxfId="60">
      <pivotArea dataOnly="0" labelOnly="1" outline="0" axis="axisValues" fieldPosition="0"/>
    </format>
    <format dxfId="59">
      <pivotArea collapsedLevelsAreSubtotals="1" fieldPosition="0">
        <references count="1">
          <reference field="0" count="0"/>
        </references>
      </pivotArea>
    </format>
    <format dxfId="58">
      <pivotArea dataOnly="0" labelOnly="1" fieldPosition="0">
        <references count="1">
          <reference field="0" count="0"/>
        </references>
      </pivotArea>
    </format>
    <format dxfId="57">
      <pivotArea grandRow="1" outline="0" collapsedLevelsAreSubtotals="1" fieldPosition="0"/>
    </format>
    <format dxfId="56">
      <pivotArea dataOnly="0" labelOnly="1" grandRow="1" outline="0" fieldPosition="0"/>
    </format>
    <format dxfId="55">
      <pivotArea type="all" dataOnly="0" outline="0" fieldPosition="0"/>
    </format>
    <format dxfId="54">
      <pivotArea outline="0" collapsedLevelsAreSubtotals="1" fieldPosition="0"/>
    </format>
    <format dxfId="53">
      <pivotArea field="0" type="button" dataOnly="0" labelOnly="1" outline="0" axis="axisRow" fieldPosition="0"/>
    </format>
    <format dxfId="52">
      <pivotArea dataOnly="0" labelOnly="1" fieldPosition="0">
        <references count="1">
          <reference field="0" count="0"/>
        </references>
      </pivotArea>
    </format>
    <format dxfId="51">
      <pivotArea dataOnly="0" labelOnly="1" grandRow="1" outline="0" fieldPosition="0"/>
    </format>
    <format dxfId="50">
      <pivotArea dataOnly="0" labelOnly="1" outline="0" axis="axisValues" fieldPosition="0"/>
    </format>
    <format dxfId="49">
      <pivotArea type="all" dataOnly="0" outline="0" fieldPosition="0"/>
    </format>
    <format dxfId="48">
      <pivotArea outline="0" collapsedLevelsAreSubtotals="1" fieldPosition="0"/>
    </format>
    <format dxfId="47">
      <pivotArea field="0" type="button" dataOnly="0" labelOnly="1" outline="0" axis="axisRow" fieldPosition="0"/>
    </format>
    <format dxfId="46">
      <pivotArea dataOnly="0" labelOnly="1" fieldPosition="0">
        <references count="1">
          <reference field="0" count="0"/>
        </references>
      </pivotArea>
    </format>
    <format dxfId="45">
      <pivotArea dataOnly="0" labelOnly="1" grandRow="1" outline="0" fieldPosition="0"/>
    </format>
    <format dxfId="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F7BD681-EBB0-4DD1-91B9-AE387ACBE4F0}" name="TablaDinámica8"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8">
  <location ref="C45:D60" firstHeaderRow="1" firstDataRow="1" firstDataCol="1" rowPageCount="1" colPageCount="1"/>
  <pivotFields count="17">
    <pivotField axis="axisPage" multipleItemSelectionAllowed="1" showAll="0">
      <items count="8">
        <item x="4"/>
        <item x="0"/>
        <item x="5"/>
        <item x="2"/>
        <item x="1"/>
        <item x="3"/>
        <item x="6"/>
        <item t="default"/>
      </items>
    </pivotField>
    <pivotField axis="axisRow" showAll="0">
      <items count="5">
        <item x="0"/>
        <item x="1"/>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0"/>
        <item x="1"/>
        <item x="3"/>
        <item x="2"/>
        <item t="default"/>
      </items>
    </pivotField>
    <pivotField showAll="0"/>
  </pivotFields>
  <rowFields count="2">
    <field x="1"/>
    <field x="15"/>
  </rowFields>
  <rowItems count="15">
    <i>
      <x/>
    </i>
    <i r="1">
      <x/>
    </i>
    <i r="1">
      <x v="1"/>
    </i>
    <i>
      <x v="1"/>
    </i>
    <i r="1">
      <x/>
    </i>
    <i r="1">
      <x v="1"/>
    </i>
    <i>
      <x v="2"/>
    </i>
    <i r="1">
      <x/>
    </i>
    <i r="1">
      <x v="1"/>
    </i>
    <i r="1">
      <x v="2"/>
    </i>
    <i r="1">
      <x v="3"/>
    </i>
    <i>
      <x v="3"/>
    </i>
    <i r="1">
      <x/>
    </i>
    <i r="1">
      <x v="1"/>
    </i>
    <i t="grand">
      <x/>
    </i>
  </rowItems>
  <colItems count="1">
    <i/>
  </colItems>
  <pageFields count="1">
    <pageField fld="0" hier="-1"/>
  </pageFields>
  <dataFields count="1">
    <dataField name="Cuenta de ESTADO DE CUMPLIMIENTO" fld="15" subtotal="count" baseField="0" baseItem="0"/>
  </dataFields>
  <formats count="69">
    <format dxfId="139">
      <pivotArea type="all" dataOnly="0" outline="0" fieldPosition="0"/>
    </format>
    <format dxfId="138">
      <pivotArea outline="0" collapsedLevelsAreSubtotals="1" fieldPosition="0"/>
    </format>
    <format dxfId="137">
      <pivotArea field="1" type="button" dataOnly="0" labelOnly="1" outline="0" axis="axisRow" fieldPosition="0"/>
    </format>
    <format dxfId="136">
      <pivotArea dataOnly="0" labelOnly="1" fieldPosition="0">
        <references count="1">
          <reference field="1" count="2">
            <x v="1"/>
            <x v="2"/>
          </reference>
        </references>
      </pivotArea>
    </format>
    <format dxfId="135">
      <pivotArea dataOnly="0" labelOnly="1" grandRow="1" outline="0" fieldPosition="0"/>
    </format>
    <format dxfId="134">
      <pivotArea dataOnly="0" labelOnly="1" fieldPosition="0">
        <references count="2">
          <reference field="1" count="1" selected="0">
            <x v="1"/>
          </reference>
          <reference field="15" count="1">
            <x v="1"/>
          </reference>
        </references>
      </pivotArea>
    </format>
    <format dxfId="133">
      <pivotArea dataOnly="0" labelOnly="1" fieldPosition="0">
        <references count="2">
          <reference field="1" count="1" selected="0">
            <x v="2"/>
          </reference>
          <reference field="15" count="2">
            <x v="0"/>
            <x v="1"/>
          </reference>
        </references>
      </pivotArea>
    </format>
    <format dxfId="132">
      <pivotArea dataOnly="0" labelOnly="1" outline="0" axis="axisValues" fieldPosition="0"/>
    </format>
    <format dxfId="131">
      <pivotArea type="all" dataOnly="0" outline="0" fieldPosition="0"/>
    </format>
    <format dxfId="130">
      <pivotArea dataOnly="0" labelOnly="1" fieldPosition="0">
        <references count="1">
          <reference field="1" count="2">
            <x v="1"/>
            <x v="2"/>
          </reference>
        </references>
      </pivotArea>
    </format>
    <format dxfId="129">
      <pivotArea dataOnly="0" labelOnly="1" grandRow="1" outline="0" fieldPosition="0"/>
    </format>
    <format dxfId="128">
      <pivotArea collapsedLevelsAreSubtotals="1" fieldPosition="0">
        <references count="1">
          <reference field="1" count="1">
            <x v="1"/>
          </reference>
        </references>
      </pivotArea>
    </format>
    <format dxfId="127">
      <pivotArea dataOnly="0" labelOnly="1" fieldPosition="0">
        <references count="1">
          <reference field="1" count="1">
            <x v="1"/>
          </reference>
        </references>
      </pivotArea>
    </format>
    <format dxfId="126">
      <pivotArea collapsedLevelsAreSubtotals="1" fieldPosition="0">
        <references count="1">
          <reference field="1" count="1">
            <x v="2"/>
          </reference>
        </references>
      </pivotArea>
    </format>
    <format dxfId="125">
      <pivotArea dataOnly="0" labelOnly="1" fieldPosition="0">
        <references count="1">
          <reference field="1" count="1">
            <x v="2"/>
          </reference>
        </references>
      </pivotArea>
    </format>
    <format dxfId="124">
      <pivotArea dataOnly="0" labelOnly="1" grandRow="1" outline="0" fieldPosition="0"/>
    </format>
    <format dxfId="123">
      <pivotArea collapsedLevelsAreSubtotals="1" fieldPosition="0">
        <references count="1">
          <reference field="1" count="1">
            <x v="0"/>
          </reference>
        </references>
      </pivotArea>
    </format>
    <format dxfId="122">
      <pivotArea dataOnly="0" labelOnly="1" fieldPosition="0">
        <references count="1">
          <reference field="1" count="1">
            <x v="0"/>
          </reference>
        </references>
      </pivotArea>
    </format>
    <format dxfId="121">
      <pivotArea type="all" dataOnly="0" outline="0" fieldPosition="0"/>
    </format>
    <format dxfId="120">
      <pivotArea dataOnly="0" labelOnly="1" fieldPosition="0">
        <references count="1">
          <reference field="1" count="0"/>
        </references>
      </pivotArea>
    </format>
    <format dxfId="119">
      <pivotArea dataOnly="0" labelOnly="1" grandRow="1" outline="0" fieldPosition="0"/>
    </format>
    <format dxfId="118">
      <pivotArea dataOnly="0" labelOnly="1" fieldPosition="0">
        <references count="2">
          <reference field="1" count="1" selected="0">
            <x v="2"/>
          </reference>
          <reference field="15" count="0"/>
        </references>
      </pivotArea>
    </format>
    <format dxfId="117">
      <pivotArea dataOnly="0" labelOnly="1" fieldPosition="0">
        <references count="2">
          <reference field="1" count="1" selected="0">
            <x v="3"/>
          </reference>
          <reference field="15" count="2">
            <x v="0"/>
            <x v="1"/>
          </reference>
        </references>
      </pivotArea>
    </format>
    <format dxfId="116">
      <pivotArea collapsedLevelsAreSubtotals="1" fieldPosition="0">
        <references count="2">
          <reference field="1" count="1" selected="0">
            <x v="2"/>
          </reference>
          <reference field="15" count="2">
            <x v="1"/>
            <x v="2"/>
          </reference>
        </references>
      </pivotArea>
    </format>
    <format dxfId="115">
      <pivotArea collapsedLevelsAreSubtotals="1" fieldPosition="0">
        <references count="2">
          <reference field="1" count="1" selected="0">
            <x v="3"/>
          </reference>
          <reference field="15" count="2">
            <x v="0"/>
            <x v="1"/>
          </reference>
        </references>
      </pivotArea>
    </format>
    <format dxfId="114">
      <pivotArea dataOnly="0" labelOnly="1" fieldPosition="0">
        <references count="2">
          <reference field="1" count="1" selected="0">
            <x v="2"/>
          </reference>
          <reference field="15" count="2">
            <x v="1"/>
            <x v="2"/>
          </reference>
        </references>
      </pivotArea>
    </format>
    <format dxfId="113">
      <pivotArea dataOnly="0" labelOnly="1" fieldPosition="0">
        <references count="2">
          <reference field="1" count="1" selected="0">
            <x v="3"/>
          </reference>
          <reference field="15" count="2">
            <x v="0"/>
            <x v="1"/>
          </reference>
        </references>
      </pivotArea>
    </format>
    <format dxfId="112">
      <pivotArea collapsedLevelsAreSubtotals="1" fieldPosition="0">
        <references count="1">
          <reference field="1" count="1">
            <x v="3"/>
          </reference>
        </references>
      </pivotArea>
    </format>
    <format dxfId="111">
      <pivotArea dataOnly="0" labelOnly="1" fieldPosition="0">
        <references count="1">
          <reference field="1" count="1">
            <x v="3"/>
          </reference>
        </references>
      </pivotArea>
    </format>
    <format dxfId="110">
      <pivotArea grandRow="1" outline="0" collapsedLevelsAreSubtotals="1" fieldPosition="0"/>
    </format>
    <format dxfId="109">
      <pivotArea dataOnly="0" labelOnly="1" grandRow="1" outline="0" fieldPosition="0"/>
    </format>
    <format dxfId="108">
      <pivotArea type="all" dataOnly="0" outline="0" fieldPosition="0"/>
    </format>
    <format dxfId="107">
      <pivotArea field="1" type="button" dataOnly="0" labelOnly="1" outline="0" axis="axisRow" fieldPosition="0"/>
    </format>
    <format dxfId="106">
      <pivotArea dataOnly="0" labelOnly="1" outline="0" axis="axisValues" fieldPosition="0"/>
    </format>
    <format dxfId="105">
      <pivotArea outline="0" collapsedLevelsAreSubtotals="1" fieldPosition="0"/>
    </format>
    <format dxfId="104">
      <pivotArea dataOnly="0" labelOnly="1" grandRow="1" outline="0" fieldPosition="0"/>
    </format>
    <format dxfId="103">
      <pivotArea collapsedLevelsAreSubtotals="1" fieldPosition="0">
        <references count="1">
          <reference field="1" count="1">
            <x v="0"/>
          </reference>
        </references>
      </pivotArea>
    </format>
    <format dxfId="102">
      <pivotArea collapsedLevelsAreSubtotals="1" fieldPosition="0">
        <references count="1">
          <reference field="1" count="1">
            <x v="1"/>
          </reference>
        </references>
      </pivotArea>
    </format>
    <format dxfId="101">
      <pivotArea collapsedLevelsAreSubtotals="1" fieldPosition="0">
        <references count="1">
          <reference field="1" count="1">
            <x v="2"/>
          </reference>
        </references>
      </pivotArea>
    </format>
    <format dxfId="100">
      <pivotArea collapsedLevelsAreSubtotals="1" fieldPosition="0">
        <references count="1">
          <reference field="1" count="1">
            <x v="3"/>
          </reference>
        </references>
      </pivotArea>
    </format>
    <format dxfId="99">
      <pivotArea dataOnly="0" labelOnly="1" fieldPosition="0">
        <references count="1">
          <reference field="1" count="0"/>
        </references>
      </pivotArea>
    </format>
    <format dxfId="98">
      <pivotArea collapsedLevelsAreSubtotals="1" fieldPosition="0">
        <references count="2">
          <reference field="1" count="1" selected="0">
            <x v="0"/>
          </reference>
          <reference field="15" count="2">
            <x v="0"/>
            <x v="1"/>
          </reference>
        </references>
      </pivotArea>
    </format>
    <format dxfId="97">
      <pivotArea dataOnly="0" labelOnly="1" fieldPosition="0">
        <references count="2">
          <reference field="1" count="1" selected="0">
            <x v="0"/>
          </reference>
          <reference field="15" count="2">
            <x v="0"/>
            <x v="1"/>
          </reference>
        </references>
      </pivotArea>
    </format>
    <format dxfId="96">
      <pivotArea collapsedLevelsAreSubtotals="1" fieldPosition="0">
        <references count="2">
          <reference field="1" count="1" selected="0">
            <x v="1"/>
          </reference>
          <reference field="15" count="2">
            <x v="0"/>
            <x v="1"/>
          </reference>
        </references>
      </pivotArea>
    </format>
    <format dxfId="95">
      <pivotArea dataOnly="0" labelOnly="1" fieldPosition="0">
        <references count="2">
          <reference field="1" count="1" selected="0">
            <x v="1"/>
          </reference>
          <reference field="15" count="2">
            <x v="0"/>
            <x v="1"/>
          </reference>
        </references>
      </pivotArea>
    </format>
    <format dxfId="94">
      <pivotArea collapsedLevelsAreSubtotals="1" fieldPosition="0">
        <references count="2">
          <reference field="1" count="1" selected="0">
            <x v="2"/>
          </reference>
          <reference field="15" count="0"/>
        </references>
      </pivotArea>
    </format>
    <format dxfId="93">
      <pivotArea dataOnly="0" labelOnly="1" fieldPosition="0">
        <references count="2">
          <reference field="1" count="1" selected="0">
            <x v="2"/>
          </reference>
          <reference field="15" count="0"/>
        </references>
      </pivotArea>
    </format>
    <format dxfId="92">
      <pivotArea collapsedLevelsAreSubtotals="1" fieldPosition="0">
        <references count="2">
          <reference field="1" count="1" selected="0">
            <x v="3"/>
          </reference>
          <reference field="15" count="2">
            <x v="0"/>
            <x v="1"/>
          </reference>
        </references>
      </pivotArea>
    </format>
    <format dxfId="91">
      <pivotArea dataOnly="0" labelOnly="1" fieldPosition="0">
        <references count="2">
          <reference field="1" count="1" selected="0">
            <x v="3"/>
          </reference>
          <reference field="15" count="2">
            <x v="0"/>
            <x v="1"/>
          </reference>
        </references>
      </pivotArea>
    </format>
    <format dxfId="90">
      <pivotArea collapsedLevelsAreSubtotals="1" fieldPosition="0">
        <references count="1">
          <reference field="1" count="1">
            <x v="0"/>
          </reference>
        </references>
      </pivotArea>
    </format>
    <format dxfId="89">
      <pivotArea dataOnly="0" labelOnly="1" fieldPosition="0">
        <references count="1">
          <reference field="1" count="1">
            <x v="0"/>
          </reference>
        </references>
      </pivotArea>
    </format>
    <format dxfId="88">
      <pivotArea collapsedLevelsAreSubtotals="1" fieldPosition="0">
        <references count="1">
          <reference field="1" count="1">
            <x v="1"/>
          </reference>
        </references>
      </pivotArea>
    </format>
    <format dxfId="87">
      <pivotArea dataOnly="0" labelOnly="1" fieldPosition="0">
        <references count="1">
          <reference field="1" count="1">
            <x v="1"/>
          </reference>
        </references>
      </pivotArea>
    </format>
    <format dxfId="86">
      <pivotArea collapsedLevelsAreSubtotals="1" fieldPosition="0">
        <references count="1">
          <reference field="1" count="1">
            <x v="2"/>
          </reference>
        </references>
      </pivotArea>
    </format>
    <format dxfId="85">
      <pivotArea dataOnly="0" labelOnly="1" fieldPosition="0">
        <references count="1">
          <reference field="1" count="1">
            <x v="2"/>
          </reference>
        </references>
      </pivotArea>
    </format>
    <format dxfId="84">
      <pivotArea collapsedLevelsAreSubtotals="1" fieldPosition="0">
        <references count="1">
          <reference field="1" count="1">
            <x v="3"/>
          </reference>
        </references>
      </pivotArea>
    </format>
    <format dxfId="83">
      <pivotArea dataOnly="0" labelOnly="1" fieldPosition="0">
        <references count="1">
          <reference field="1" count="1">
            <x v="3"/>
          </reference>
        </references>
      </pivotArea>
    </format>
    <format dxfId="82">
      <pivotArea grandRow="1" outline="0" collapsedLevelsAreSubtotals="1" fieldPosition="0"/>
    </format>
    <format dxfId="81">
      <pivotArea dataOnly="0" labelOnly="1" grandRow="1" outline="0" fieldPosition="0"/>
    </format>
    <format dxfId="80">
      <pivotArea type="all" dataOnly="0" outline="0" fieldPosition="0"/>
    </format>
    <format dxfId="79">
      <pivotArea outline="0" collapsedLevelsAreSubtotals="1" fieldPosition="0"/>
    </format>
    <format dxfId="78">
      <pivotArea field="1" type="button" dataOnly="0" labelOnly="1" outline="0" axis="axisRow" fieldPosition="0"/>
    </format>
    <format dxfId="77">
      <pivotArea dataOnly="0" labelOnly="1" fieldPosition="0">
        <references count="1">
          <reference field="1" count="0"/>
        </references>
      </pivotArea>
    </format>
    <format dxfId="76">
      <pivotArea dataOnly="0" labelOnly="1" grandRow="1" outline="0" fieldPosition="0"/>
    </format>
    <format dxfId="75">
      <pivotArea dataOnly="0" labelOnly="1" fieldPosition="0">
        <references count="2">
          <reference field="1" count="1" selected="0">
            <x v="0"/>
          </reference>
          <reference field="15" count="2">
            <x v="0"/>
            <x v="1"/>
          </reference>
        </references>
      </pivotArea>
    </format>
    <format dxfId="74">
      <pivotArea dataOnly="0" labelOnly="1" fieldPosition="0">
        <references count="2">
          <reference field="1" count="1" selected="0">
            <x v="1"/>
          </reference>
          <reference field="15" count="2">
            <x v="0"/>
            <x v="1"/>
          </reference>
        </references>
      </pivotArea>
    </format>
    <format dxfId="73">
      <pivotArea dataOnly="0" labelOnly="1" fieldPosition="0">
        <references count="2">
          <reference field="1" count="1" selected="0">
            <x v="2"/>
          </reference>
          <reference field="15" count="0"/>
        </references>
      </pivotArea>
    </format>
    <format dxfId="72">
      <pivotArea dataOnly="0" labelOnly="1" fieldPosition="0">
        <references count="2">
          <reference field="1" count="1" selected="0">
            <x v="3"/>
          </reference>
          <reference field="15" count="2">
            <x v="0"/>
            <x v="1"/>
          </reference>
        </references>
      </pivotArea>
    </format>
    <format dxfId="71">
      <pivotArea dataOnly="0" labelOnly="1" outline="0" axis="axisValues" fieldPosition="0"/>
    </format>
  </formats>
  <chartFormats count="9">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1" count="1" selected="0">
            <x v="1"/>
          </reference>
          <reference field="15" count="1" selected="0">
            <x v="0"/>
          </reference>
        </references>
      </pivotArea>
    </chartFormat>
    <chartFormat chart="0" format="2">
      <pivotArea type="data" outline="0" fieldPosition="0">
        <references count="3">
          <reference field="4294967294" count="1" selected="0">
            <x v="0"/>
          </reference>
          <reference field="1" count="1" selected="0">
            <x v="1"/>
          </reference>
          <reference field="15" count="1" selected="0">
            <x v="1"/>
          </reference>
        </references>
      </pivotArea>
    </chartFormat>
    <chartFormat chart="0" format="3">
      <pivotArea type="data" outline="0" fieldPosition="0">
        <references count="3">
          <reference field="4294967294" count="1" selected="0">
            <x v="0"/>
          </reference>
          <reference field="1" count="1" selected="0">
            <x v="2"/>
          </reference>
          <reference field="15" count="1" selected="0">
            <x v="0"/>
          </reference>
        </references>
      </pivotArea>
    </chartFormat>
    <chartFormat chart="0" format="4">
      <pivotArea type="data" outline="0" fieldPosition="0">
        <references count="3">
          <reference field="4294967294" count="1" selected="0">
            <x v="0"/>
          </reference>
          <reference field="1" count="1" selected="0">
            <x v="2"/>
          </reference>
          <reference field="15" count="1" selected="0">
            <x v="1"/>
          </reference>
        </references>
      </pivotArea>
    </chartFormat>
    <chartFormat chart="0" format="5">
      <pivotArea type="data" outline="0" fieldPosition="0">
        <references count="3">
          <reference field="4294967294" count="1" selected="0">
            <x v="0"/>
          </reference>
          <reference field="1" count="1" selected="0">
            <x v="3"/>
          </reference>
          <reference field="15" count="1" selected="0">
            <x v="0"/>
          </reference>
        </references>
      </pivotArea>
    </chartFormat>
    <chartFormat chart="0" format="6">
      <pivotArea type="data" outline="0" fieldPosition="0">
        <references count="3">
          <reference field="4294967294" count="1" selected="0">
            <x v="0"/>
          </reference>
          <reference field="1" count="1" selected="0">
            <x v="0"/>
          </reference>
          <reference field="15" count="1" selected="0">
            <x v="0"/>
          </reference>
        </references>
      </pivotArea>
    </chartFormat>
    <chartFormat chart="0" format="7">
      <pivotArea type="data" outline="0" fieldPosition="0">
        <references count="3">
          <reference field="4294967294" count="1" selected="0">
            <x v="0"/>
          </reference>
          <reference field="1" count="1" selected="0">
            <x v="0"/>
          </reference>
          <reference field="15" count="1" selected="0">
            <x v="1"/>
          </reference>
        </references>
      </pivotArea>
    </chartFormat>
    <chartFormat chart="0" format="8">
      <pivotArea type="data" outline="0" fieldPosition="0">
        <references count="3">
          <reference field="4294967294" count="1" selected="0">
            <x v="0"/>
          </reference>
          <reference field="1" count="1" selected="0">
            <x v="3"/>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73808DA-D03A-4D19-AEE8-C44E932A0467}" name="TablaDinámica1" cacheId="0" applyNumberFormats="0" applyBorderFormats="0" applyFontFormats="0" applyPatternFormats="0" applyAlignmentFormats="0" applyWidthHeightFormats="1" dataCaption="Valores" grandTotalCaption="Total" updatedVersion="6" minRefreshableVersion="3" useAutoFormatting="1" itemPrintTitles="1" createdVersion="6" indent="0" outline="1" outlineData="1" multipleFieldFilters="0" chartFormat="8" rowHeaderCaption="ENTE DE CONTROL">
  <location ref="C5:D10" firstHeaderRow="1" firstDataRow="1" firstDataCol="1"/>
  <pivotFields count="17">
    <pivotField showAll="0"/>
    <pivotField axis="axisRow" showAll="0">
      <items count="5">
        <item x="0"/>
        <item x="1"/>
        <item x="3"/>
        <item x="2"/>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TOTAL HALLAZGOS" fld="4" subtotal="count" baseField="0" baseItem="0"/>
  </dataFields>
  <formats count="30">
    <format dxfId="169">
      <pivotArea type="all" dataOnly="0" outline="0" fieldPosition="0"/>
    </format>
    <format dxfId="168">
      <pivotArea outline="0" collapsedLevelsAreSubtotals="1" fieldPosition="0"/>
    </format>
    <format dxfId="167">
      <pivotArea field="1" type="button" dataOnly="0" labelOnly="1" outline="0" axis="axisRow" fieldPosition="0"/>
    </format>
    <format dxfId="166">
      <pivotArea dataOnly="0" labelOnly="1" grandRow="1" outline="0" fieldPosition="0"/>
    </format>
    <format dxfId="165">
      <pivotArea dataOnly="0" labelOnly="1" outline="0" axis="axisValues" fieldPosition="0"/>
    </format>
    <format dxfId="164">
      <pivotArea type="all" dataOnly="0" outline="0" fieldPosition="0"/>
    </format>
    <format dxfId="163">
      <pivotArea outline="0" collapsedLevelsAreSubtotals="1" fieldPosition="0"/>
    </format>
    <format dxfId="162">
      <pivotArea field="1" type="button" dataOnly="0" labelOnly="1" outline="0" axis="axisRow" fieldPosition="0"/>
    </format>
    <format dxfId="161">
      <pivotArea dataOnly="0" labelOnly="1" grandRow="1" outline="0" fieldPosition="0"/>
    </format>
    <format dxfId="160">
      <pivotArea dataOnly="0" labelOnly="1" outline="0" axis="axisValues" fieldPosition="0"/>
    </format>
    <format dxfId="159">
      <pivotArea dataOnly="0" labelOnly="1" fieldPosition="0">
        <references count="1">
          <reference field="1" count="0"/>
        </references>
      </pivotArea>
    </format>
    <format dxfId="158">
      <pivotArea dataOnly="0" labelOnly="1" outline="0" axis="axisValues" fieldPosition="0"/>
    </format>
    <format dxfId="157">
      <pivotArea type="all" dataOnly="0" outline="0" fieldPosition="0"/>
    </format>
    <format dxfId="156">
      <pivotArea outline="0" collapsedLevelsAreSubtotals="1" fieldPosition="0"/>
    </format>
    <format dxfId="155">
      <pivotArea field="1" type="button" dataOnly="0" labelOnly="1" outline="0" axis="axisRow" fieldPosition="0"/>
    </format>
    <format dxfId="154">
      <pivotArea dataOnly="0" labelOnly="1" fieldPosition="0">
        <references count="1">
          <reference field="1" count="0"/>
        </references>
      </pivotArea>
    </format>
    <format dxfId="153">
      <pivotArea dataOnly="0" labelOnly="1" grandRow="1" outline="0" fieldPosition="0"/>
    </format>
    <format dxfId="152">
      <pivotArea dataOnly="0" labelOnly="1" outline="0" axis="axisValues" fieldPosition="0"/>
    </format>
    <format dxfId="151">
      <pivotArea type="all" dataOnly="0" outline="0" fieldPosition="0"/>
    </format>
    <format dxfId="150">
      <pivotArea field="1" type="button" dataOnly="0" labelOnly="1" outline="0" axis="axisRow" fieldPosition="0"/>
    </format>
    <format dxfId="149">
      <pivotArea collapsedLevelsAreSubtotals="1" fieldPosition="0">
        <references count="1">
          <reference field="1" count="0"/>
        </references>
      </pivotArea>
    </format>
    <format dxfId="148">
      <pivotArea grandRow="1" outline="0" collapsedLevelsAreSubtotals="1" fieldPosition="0"/>
    </format>
    <format dxfId="147">
      <pivotArea field="1" type="button" dataOnly="0" labelOnly="1" outline="0" axis="axisRow" fieldPosition="0"/>
    </format>
    <format dxfId="146">
      <pivotArea field="1" type="button" dataOnly="0" labelOnly="1" outline="0" axis="axisRow" fieldPosition="0"/>
    </format>
    <format dxfId="145">
      <pivotArea type="all" dataOnly="0" outline="0" fieldPosition="0"/>
    </format>
    <format dxfId="144">
      <pivotArea outline="0" collapsedLevelsAreSubtotals="1" fieldPosition="0"/>
    </format>
    <format dxfId="143">
      <pivotArea field="1" type="button" dataOnly="0" labelOnly="1" outline="0" axis="axisRow" fieldPosition="0"/>
    </format>
    <format dxfId="142">
      <pivotArea dataOnly="0" labelOnly="1" fieldPosition="0">
        <references count="1">
          <reference field="1" count="0"/>
        </references>
      </pivotArea>
    </format>
    <format dxfId="141">
      <pivotArea dataOnly="0" labelOnly="1" grandRow="1" outline="0" fieldPosition="0"/>
    </format>
    <format dxfId="140">
      <pivotArea dataOnly="0" labelOnly="1" outline="0" axis="axisValues" fieldPosition="0"/>
    </format>
  </formats>
  <chartFormats count="5">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 count="1" selected="0">
            <x v="2"/>
          </reference>
        </references>
      </pivotArea>
    </chartFormat>
    <chartFormat chart="2" format="2">
      <pivotArea type="data" outline="0" fieldPosition="0">
        <references count="2">
          <reference field="4294967294" count="1" selected="0">
            <x v="0"/>
          </reference>
          <reference field="1" count="1" selected="0">
            <x v="3"/>
          </reference>
        </references>
      </pivotArea>
    </chartFormat>
    <chartFormat chart="2" format="3">
      <pivotArea type="data" outline="0" fieldPosition="0">
        <references count="2">
          <reference field="4294967294" count="1" selected="0">
            <x v="0"/>
          </reference>
          <reference field="1" count="1" selected="0">
            <x v="0"/>
          </reference>
        </references>
      </pivotArea>
    </chartFormat>
    <chartFormat chart="2" format="4">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237998-4480-4EFE-A5EA-6BA1B3B4FE4F}" name="TablaDinámica2" cacheId="0" applyNumberFormats="0" applyBorderFormats="0" applyFontFormats="0" applyPatternFormats="0" applyAlignmentFormats="0" applyWidthHeightFormats="1" dataCaption="Valores" grandTotalCaption="TOTAL" updatedVersion="6" minRefreshableVersion="3" useAutoFormatting="1" itemPrintTitles="1" createdVersion="6" indent="0" outline="1" outlineData="1" multipleFieldFilters="0" chartFormat="12" rowHeaderCaption="DIRECCIÓN/OFICINA">
  <location ref="F7:G15" firstHeaderRow="1" firstDataRow="1" firstDataCol="1" rowPageCount="1" colPageCount="1"/>
  <pivotFields count="17">
    <pivotField axis="axisRow" showAll="0">
      <items count="8">
        <item x="4"/>
        <item x="0"/>
        <item x="5"/>
        <item x="2"/>
        <item x="1"/>
        <item x="3"/>
        <item x="6"/>
        <item t="default"/>
      </items>
    </pivotField>
    <pivotField axis="axisPage" multipleItemSelectionAllowed="1" showAll="0">
      <items count="5">
        <item x="0"/>
        <item x="1"/>
        <item x="3"/>
        <item x="2"/>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pageFields count="1">
    <pageField fld="1" hier="-1"/>
  </pageFields>
  <dataFields count="1">
    <dataField name="TOTAL HALLAZGOS" fld="4" subtotal="count" baseField="0" baseItem="0"/>
  </dataFields>
  <formats count="28">
    <format dxfId="197">
      <pivotArea field="1" type="button" dataOnly="0" labelOnly="1" outline="0" axis="axisPage" fieldPosition="0"/>
    </format>
    <format dxfId="196">
      <pivotArea dataOnly="0" labelOnly="1" outline="0" fieldPosition="0">
        <references count="1">
          <reference field="1" count="0"/>
        </references>
      </pivotArea>
    </format>
    <format dxfId="195">
      <pivotArea type="all" dataOnly="0" outline="0" fieldPosition="0"/>
    </format>
    <format dxfId="194">
      <pivotArea outline="0" collapsedLevelsAreSubtotals="1" fieldPosition="0"/>
    </format>
    <format dxfId="193">
      <pivotArea field="0" type="button" dataOnly="0" labelOnly="1" outline="0" axis="axisRow" fieldPosition="0"/>
    </format>
    <format dxfId="192">
      <pivotArea dataOnly="0" labelOnly="1" grandRow="1" outline="0" fieldPosition="0"/>
    </format>
    <format dxfId="191">
      <pivotArea dataOnly="0" labelOnly="1" outline="0" axis="axisValues" fieldPosition="0"/>
    </format>
    <format dxfId="190">
      <pivotArea type="all" dataOnly="0" outline="0" fieldPosition="0"/>
    </format>
    <format dxfId="189">
      <pivotArea outline="0" collapsedLevelsAreSubtotals="1" fieldPosition="0"/>
    </format>
    <format dxfId="188">
      <pivotArea field="0" type="button" dataOnly="0" labelOnly="1" outline="0" axis="axisRow" fieldPosition="0"/>
    </format>
    <format dxfId="187">
      <pivotArea dataOnly="0" labelOnly="1" grandRow="1" outline="0" fieldPosition="0"/>
    </format>
    <format dxfId="186">
      <pivotArea dataOnly="0" labelOnly="1" outline="0" axis="axisValues" fieldPosition="0"/>
    </format>
    <format dxfId="185">
      <pivotArea dataOnly="0" labelOnly="1" fieldPosition="0">
        <references count="1">
          <reference field="0" count="0"/>
        </references>
      </pivotArea>
    </format>
    <format dxfId="184">
      <pivotArea type="all" dataOnly="0" outline="0" fieldPosition="0"/>
    </format>
    <format dxfId="183">
      <pivotArea outline="0" collapsedLevelsAreSubtotals="1" fieldPosition="0"/>
    </format>
    <format dxfId="182">
      <pivotArea field="0" type="button" dataOnly="0" labelOnly="1" outline="0" axis="axisRow" fieldPosition="0"/>
    </format>
    <format dxfId="181">
      <pivotArea dataOnly="0" labelOnly="1" fieldPosition="0">
        <references count="1">
          <reference field="0" count="0"/>
        </references>
      </pivotArea>
    </format>
    <format dxfId="180">
      <pivotArea dataOnly="0" labelOnly="1" grandRow="1" outline="0" fieldPosition="0"/>
    </format>
    <format dxfId="179">
      <pivotArea dataOnly="0" labelOnly="1" outline="0" axis="axisValues" fieldPosition="0"/>
    </format>
    <format dxfId="178">
      <pivotArea type="all" dataOnly="0" outline="0" fieldPosition="0"/>
    </format>
    <format dxfId="177">
      <pivotArea outline="0" collapsedLevelsAreSubtotals="1" fieldPosition="0"/>
    </format>
    <format dxfId="176">
      <pivotArea field="0" type="button" dataOnly="0" labelOnly="1" outline="0" axis="axisRow" fieldPosition="0"/>
    </format>
    <format dxfId="175">
      <pivotArea dataOnly="0" labelOnly="1" grandRow="1" outline="0" fieldPosition="0"/>
    </format>
    <format dxfId="174">
      <pivotArea dataOnly="0" labelOnly="1" outline="0" axis="axisValues" fieldPosition="0"/>
    </format>
    <format dxfId="173">
      <pivotArea collapsedLevelsAreSubtotals="1" fieldPosition="0">
        <references count="1">
          <reference field="0" count="0"/>
        </references>
      </pivotArea>
    </format>
    <format dxfId="172">
      <pivotArea dataOnly="0" labelOnly="1" fieldPosition="0">
        <references count="1">
          <reference field="0" count="0"/>
        </references>
      </pivotArea>
    </format>
    <format dxfId="171">
      <pivotArea collapsedLevelsAreSubtotals="1" fieldPosition="0">
        <references count="1">
          <reference field="0" count="0"/>
        </references>
      </pivotArea>
    </format>
    <format dxfId="170">
      <pivotArea dataOnly="0" labelOnly="1" fieldPosition="0">
        <references count="1">
          <reference field="0" count="0"/>
        </references>
      </pivotArea>
    </format>
  </formats>
  <chartFormats count="7">
    <chartFormat chart="7" format="0" series="1">
      <pivotArea type="data" outline="0" fieldPosition="0">
        <references count="1">
          <reference field="4294967294" count="1" selected="0">
            <x v="0"/>
          </reference>
        </references>
      </pivotArea>
    </chartFormat>
    <chartFormat chart="7" format="1">
      <pivotArea type="data" outline="0" fieldPosition="0">
        <references count="2">
          <reference field="4294967294" count="1" selected="0">
            <x v="0"/>
          </reference>
          <reference field="0" count="1" selected="0">
            <x v="0"/>
          </reference>
        </references>
      </pivotArea>
    </chartFormat>
    <chartFormat chart="7" format="2">
      <pivotArea type="data" outline="0" fieldPosition="0">
        <references count="2">
          <reference field="4294967294" count="1" selected="0">
            <x v="0"/>
          </reference>
          <reference field="0" count="1" selected="0">
            <x v="1"/>
          </reference>
        </references>
      </pivotArea>
    </chartFormat>
    <chartFormat chart="7" format="4">
      <pivotArea type="data" outline="0" fieldPosition="0">
        <references count="2">
          <reference field="4294967294" count="1" selected="0">
            <x v="0"/>
          </reference>
          <reference field="0" count="1" selected="0">
            <x v="2"/>
          </reference>
        </references>
      </pivotArea>
    </chartFormat>
    <chartFormat chart="7" format="5">
      <pivotArea type="data" outline="0" fieldPosition="0">
        <references count="2">
          <reference field="4294967294" count="1" selected="0">
            <x v="0"/>
          </reference>
          <reference field="0" count="1" selected="0">
            <x v="3"/>
          </reference>
        </references>
      </pivotArea>
    </chartFormat>
    <chartFormat chart="7" format="6">
      <pivotArea type="data" outline="0" fieldPosition="0">
        <references count="2">
          <reference field="4294967294" count="1" selected="0">
            <x v="0"/>
          </reference>
          <reference field="0" count="1" selected="0">
            <x v="4"/>
          </reference>
        </references>
      </pivotArea>
    </chartFormat>
    <chartFormat chart="7" format="7">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8475280-3CE9-4138-844A-B4A8C38F59EA}" name="TablaDinámica7" cacheId="0" applyNumberFormats="0" applyBorderFormats="0" applyFontFormats="0" applyPatternFormats="0" applyAlignmentFormats="0" applyWidthHeightFormats="1" dataCaption="Valores" grandTotalCaption="TOTAL" updatedVersion="6" minRefreshableVersion="3" useAutoFormatting="1" itemPrintTitles="1" createdVersion="6" indent="0" outline="1" outlineData="1" multipleFieldFilters="0" rowHeaderCaption="DIRECCIÓN/OFICINA">
  <location ref="F36:H61" firstHeaderRow="1" firstDataRow="1" firstDataCol="2" rowPageCount="1" colPageCount="1"/>
  <pivotFields count="17">
    <pivotField name="DIRECCIÓN/" axis="axisRow" compact="0" showAll="0">
      <items count="8">
        <item x="4"/>
        <item x="0"/>
        <item x="5"/>
        <item x="2"/>
        <item x="1"/>
        <item x="3"/>
        <item x="6"/>
        <item t="default"/>
      </items>
    </pivotField>
    <pivotField axis="axisPage" multipleItemSelectionAllowed="1" showAll="0" defaultSubtotal="0">
      <items count="4">
        <item x="0"/>
        <item x="1"/>
        <item x="3"/>
        <item x="2"/>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defaultSubtotal="0">
      <items count="4">
        <item x="0"/>
        <item x="1"/>
        <item x="3"/>
        <item x="2"/>
      </items>
    </pivotField>
    <pivotField showAll="0"/>
  </pivotFields>
  <rowFields count="2">
    <field x="0"/>
    <field x="15"/>
  </rowFields>
  <rowItems count="25">
    <i>
      <x/>
    </i>
    <i r="1">
      <x/>
    </i>
    <i r="1">
      <x v="1"/>
    </i>
    <i r="1">
      <x v="3"/>
    </i>
    <i>
      <x v="1"/>
    </i>
    <i r="1">
      <x/>
    </i>
    <i r="1">
      <x v="1"/>
    </i>
    <i>
      <x v="2"/>
    </i>
    <i r="1">
      <x/>
    </i>
    <i r="1">
      <x v="1"/>
    </i>
    <i>
      <x v="3"/>
    </i>
    <i r="1">
      <x/>
    </i>
    <i r="1">
      <x v="1"/>
    </i>
    <i r="1">
      <x v="2"/>
    </i>
    <i r="1">
      <x v="3"/>
    </i>
    <i>
      <x v="4"/>
    </i>
    <i r="1">
      <x/>
    </i>
    <i r="1">
      <x v="1"/>
    </i>
    <i>
      <x v="5"/>
    </i>
    <i r="1">
      <x/>
    </i>
    <i r="1">
      <x v="1"/>
    </i>
    <i>
      <x v="6"/>
    </i>
    <i r="1">
      <x/>
    </i>
    <i r="1">
      <x v="1"/>
    </i>
    <i t="grand">
      <x/>
    </i>
  </rowItems>
  <colItems count="1">
    <i/>
  </colItems>
  <pageFields count="1">
    <pageField fld="1" hier="-1"/>
  </pageFields>
  <dataFields count="1">
    <dataField name="TOTAL ESTADO DE CUMPLIMIENTO" fld="15" subtotal="count" baseField="0" baseItem="0"/>
  </dataFields>
  <formats count="126">
    <format dxfId="323">
      <pivotArea type="all" dataOnly="0" outline="0" fieldPosition="0"/>
    </format>
    <format dxfId="322">
      <pivotArea outline="0" collapsedLevelsAreSubtotals="1" fieldPosition="0"/>
    </format>
    <format dxfId="321">
      <pivotArea field="0" type="button" dataOnly="0" labelOnly="1" outline="0" axis="axisRow" fieldPosition="0"/>
    </format>
    <format dxfId="320">
      <pivotArea field="15" type="button" dataOnly="0" labelOnly="1" outline="0" axis="axisRow" fieldPosition="1"/>
    </format>
    <format dxfId="319">
      <pivotArea dataOnly="0" labelOnly="1" outline="0" axis="axisValues" fieldPosition="0"/>
    </format>
    <format dxfId="318">
      <pivotArea dataOnly="0" labelOnly="1" outline="0" fieldPosition="0">
        <references count="1">
          <reference field="0" count="0"/>
        </references>
      </pivotArea>
    </format>
    <format dxfId="317">
      <pivotArea dataOnly="0" labelOnly="1" fieldPosition="0">
        <references count="2">
          <reference field="0" count="1" selected="0">
            <x v="0"/>
          </reference>
          <reference field="15" count="2">
            <x v="0"/>
            <x v="1"/>
          </reference>
        </references>
      </pivotArea>
    </format>
    <format dxfId="316">
      <pivotArea dataOnly="0" labelOnly="1" fieldPosition="0">
        <references count="2">
          <reference field="0" count="1" selected="0">
            <x v="1"/>
          </reference>
          <reference field="15" count="2">
            <x v="0"/>
            <x v="1"/>
          </reference>
        </references>
      </pivotArea>
    </format>
    <format dxfId="315">
      <pivotArea dataOnly="0" labelOnly="1" fieldPosition="0">
        <references count="2">
          <reference field="0" count="1" selected="0">
            <x v="2"/>
          </reference>
          <reference field="15" count="3">
            <x v="0"/>
            <x v="1"/>
            <x v="2"/>
          </reference>
        </references>
      </pivotArea>
    </format>
    <format dxfId="314">
      <pivotArea dataOnly="0" labelOnly="1" fieldPosition="0">
        <references count="2">
          <reference field="0" count="1" selected="0">
            <x v="3"/>
          </reference>
          <reference field="15" count="0"/>
        </references>
      </pivotArea>
    </format>
    <format dxfId="313">
      <pivotArea dataOnly="0" labelOnly="1" fieldPosition="0">
        <references count="2">
          <reference field="0" count="1" selected="0">
            <x v="4"/>
          </reference>
          <reference field="15" count="2">
            <x v="0"/>
            <x v="1"/>
          </reference>
        </references>
      </pivotArea>
    </format>
    <format dxfId="312">
      <pivotArea dataOnly="0" labelOnly="1" fieldPosition="0">
        <references count="2">
          <reference field="0" count="1" selected="0">
            <x v="5"/>
          </reference>
          <reference field="15" count="2">
            <x v="0"/>
            <x v="1"/>
          </reference>
        </references>
      </pivotArea>
    </format>
    <format dxfId="311">
      <pivotArea type="all" dataOnly="0" outline="0" fieldPosition="0"/>
    </format>
    <format dxfId="310">
      <pivotArea outline="0" collapsedLevelsAreSubtotals="1" fieldPosition="0"/>
    </format>
    <format dxfId="309">
      <pivotArea field="0" type="button" dataOnly="0" labelOnly="1" outline="0" axis="axisRow" fieldPosition="0"/>
    </format>
    <format dxfId="308">
      <pivotArea field="15" type="button" dataOnly="0" labelOnly="1" outline="0" axis="axisRow" fieldPosition="1"/>
    </format>
    <format dxfId="307">
      <pivotArea dataOnly="0" labelOnly="1" outline="0" fieldPosition="0">
        <references count="1">
          <reference field="0" count="0"/>
        </references>
      </pivotArea>
    </format>
    <format dxfId="306">
      <pivotArea dataOnly="0" labelOnly="1" fieldPosition="0">
        <references count="2">
          <reference field="0" count="1" selected="0">
            <x v="0"/>
          </reference>
          <reference field="15" count="2">
            <x v="0"/>
            <x v="1"/>
          </reference>
        </references>
      </pivotArea>
    </format>
    <format dxfId="305">
      <pivotArea dataOnly="0" labelOnly="1" fieldPosition="0">
        <references count="2">
          <reference field="0" count="1" selected="0">
            <x v="1"/>
          </reference>
          <reference field="15" count="2">
            <x v="0"/>
            <x v="1"/>
          </reference>
        </references>
      </pivotArea>
    </format>
    <format dxfId="304">
      <pivotArea dataOnly="0" labelOnly="1" fieldPosition="0">
        <references count="2">
          <reference field="0" count="1" selected="0">
            <x v="2"/>
          </reference>
          <reference field="15" count="3">
            <x v="0"/>
            <x v="1"/>
            <x v="2"/>
          </reference>
        </references>
      </pivotArea>
    </format>
    <format dxfId="303">
      <pivotArea dataOnly="0" labelOnly="1" fieldPosition="0">
        <references count="2">
          <reference field="0" count="1" selected="0">
            <x v="3"/>
          </reference>
          <reference field="15" count="0"/>
        </references>
      </pivotArea>
    </format>
    <format dxfId="302">
      <pivotArea dataOnly="0" labelOnly="1" fieldPosition="0">
        <references count="2">
          <reference field="0" count="1" selected="0">
            <x v="4"/>
          </reference>
          <reference field="15" count="2">
            <x v="0"/>
            <x v="1"/>
          </reference>
        </references>
      </pivotArea>
    </format>
    <format dxfId="301">
      <pivotArea dataOnly="0" labelOnly="1" fieldPosition="0">
        <references count="2">
          <reference field="0" count="1" selected="0">
            <x v="5"/>
          </reference>
          <reference field="15" count="2">
            <x v="0"/>
            <x v="1"/>
          </reference>
        </references>
      </pivotArea>
    </format>
    <format dxfId="300">
      <pivotArea dataOnly="0" labelOnly="1" outline="0" axis="axisValues" fieldPosition="0"/>
    </format>
    <format dxfId="299">
      <pivotArea dataOnly="0" labelOnly="1" grandRow="1" outline="0" fieldPosition="0"/>
    </format>
    <format dxfId="298">
      <pivotArea type="all" dataOnly="0" outline="0" fieldPosition="0"/>
    </format>
    <format dxfId="297">
      <pivotArea outline="0" collapsedLevelsAreSubtotals="1" fieldPosition="0"/>
    </format>
    <format dxfId="296">
      <pivotArea field="0" type="button" dataOnly="0" labelOnly="1" outline="0" axis="axisRow" fieldPosition="0"/>
    </format>
    <format dxfId="295">
      <pivotArea field="15" type="button" dataOnly="0" labelOnly="1" outline="0" axis="axisRow" fieldPosition="1"/>
    </format>
    <format dxfId="294">
      <pivotArea dataOnly="0" labelOnly="1" outline="0" fieldPosition="0">
        <references count="1">
          <reference field="0" count="0"/>
        </references>
      </pivotArea>
    </format>
    <format dxfId="293">
      <pivotArea dataOnly="0" labelOnly="1" grandRow="1" outline="0" fieldPosition="0"/>
    </format>
    <format dxfId="292">
      <pivotArea dataOnly="0" labelOnly="1" fieldPosition="0">
        <references count="2">
          <reference field="0" count="1" selected="0">
            <x v="0"/>
          </reference>
          <reference field="15" count="2">
            <x v="0"/>
            <x v="1"/>
          </reference>
        </references>
      </pivotArea>
    </format>
    <format dxfId="291">
      <pivotArea dataOnly="0" labelOnly="1" fieldPosition="0">
        <references count="2">
          <reference field="0" count="1" selected="0">
            <x v="1"/>
          </reference>
          <reference field="15" count="2">
            <x v="0"/>
            <x v="1"/>
          </reference>
        </references>
      </pivotArea>
    </format>
    <format dxfId="290">
      <pivotArea dataOnly="0" labelOnly="1" fieldPosition="0">
        <references count="2">
          <reference field="0" count="1" selected="0">
            <x v="2"/>
          </reference>
          <reference field="15" count="3">
            <x v="0"/>
            <x v="1"/>
            <x v="2"/>
          </reference>
        </references>
      </pivotArea>
    </format>
    <format dxfId="289">
      <pivotArea dataOnly="0" labelOnly="1" fieldPosition="0">
        <references count="2">
          <reference field="0" count="1" selected="0">
            <x v="3"/>
          </reference>
          <reference field="15" count="0"/>
        </references>
      </pivotArea>
    </format>
    <format dxfId="288">
      <pivotArea dataOnly="0" labelOnly="1" fieldPosition="0">
        <references count="2">
          <reference field="0" count="1" selected="0">
            <x v="4"/>
          </reference>
          <reference field="15" count="2">
            <x v="0"/>
            <x v="1"/>
          </reference>
        </references>
      </pivotArea>
    </format>
    <format dxfId="287">
      <pivotArea dataOnly="0" labelOnly="1" fieldPosition="0">
        <references count="2">
          <reference field="0" count="1" selected="0">
            <x v="5"/>
          </reference>
          <reference field="15" count="2">
            <x v="0"/>
            <x v="1"/>
          </reference>
        </references>
      </pivotArea>
    </format>
    <format dxfId="286">
      <pivotArea dataOnly="0" labelOnly="1" outline="0" axis="axisValues" fieldPosition="0"/>
    </format>
    <format dxfId="285">
      <pivotArea field="0" type="button" dataOnly="0" labelOnly="1" outline="0" axis="axisRow" fieldPosition="0"/>
    </format>
    <format dxfId="284">
      <pivotArea field="15" type="button" dataOnly="0" labelOnly="1" outline="0" axis="axisRow" fieldPosition="1"/>
    </format>
    <format dxfId="283">
      <pivotArea dataOnly="0" labelOnly="1" outline="0" axis="axisValues" fieldPosition="0"/>
    </format>
    <format dxfId="282">
      <pivotArea type="all" dataOnly="0" outline="0" fieldPosition="0"/>
    </format>
    <format dxfId="281">
      <pivotArea dataOnly="0" labelOnly="1" outline="0" fieldPosition="0">
        <references count="1">
          <reference field="0" count="0"/>
        </references>
      </pivotArea>
    </format>
    <format dxfId="280">
      <pivotArea dataOnly="0" labelOnly="1" outline="0" offset="A256" fieldPosition="0">
        <references count="1">
          <reference field="0" count="1">
            <x v="0"/>
          </reference>
        </references>
      </pivotArea>
    </format>
    <format dxfId="279">
      <pivotArea dataOnly="0" labelOnly="1" outline="0" offset="A256" fieldPosition="0">
        <references count="1">
          <reference field="0" count="1">
            <x v="1"/>
          </reference>
        </references>
      </pivotArea>
    </format>
    <format dxfId="278">
      <pivotArea dataOnly="0" labelOnly="1" outline="0" offset="A256" fieldPosition="0">
        <references count="1">
          <reference field="0" count="1">
            <x v="2"/>
          </reference>
        </references>
      </pivotArea>
    </format>
    <format dxfId="277">
      <pivotArea dataOnly="0" labelOnly="1" outline="0" offset="A256" fieldPosition="0">
        <references count="1">
          <reference field="0" count="1">
            <x v="3"/>
          </reference>
        </references>
      </pivotArea>
    </format>
    <format dxfId="276">
      <pivotArea dataOnly="0" labelOnly="1" outline="0" offset="A256" fieldPosition="0">
        <references count="1">
          <reference field="0" count="1">
            <x v="4"/>
          </reference>
        </references>
      </pivotArea>
    </format>
    <format dxfId="275">
      <pivotArea dataOnly="0" labelOnly="1" outline="0" offset="A256" fieldPosition="0">
        <references count="1">
          <reference field="0" count="1">
            <x v="5"/>
          </reference>
        </references>
      </pivotArea>
    </format>
    <format dxfId="274">
      <pivotArea collapsedLevelsAreSubtotals="1" fieldPosition="0">
        <references count="2">
          <reference field="0" count="1" selected="0">
            <x v="0"/>
          </reference>
          <reference field="15" count="2">
            <x v="0"/>
            <x v="1"/>
          </reference>
        </references>
      </pivotArea>
    </format>
    <format dxfId="273">
      <pivotArea collapsedLevelsAreSubtotals="1" fieldPosition="0">
        <references count="2">
          <reference field="0" count="1" selected="0">
            <x v="2"/>
          </reference>
          <reference field="15" count="3">
            <x v="0"/>
            <x v="1"/>
            <x v="2"/>
          </reference>
        </references>
      </pivotArea>
    </format>
    <format dxfId="272">
      <pivotArea collapsedLevelsAreSubtotals="1" fieldPosition="0">
        <references count="2">
          <reference field="0" count="1" selected="0">
            <x v="3"/>
          </reference>
          <reference field="15" count="0"/>
        </references>
      </pivotArea>
    </format>
    <format dxfId="271">
      <pivotArea fieldPosition="0">
        <references count="1">
          <reference field="0" count="1">
            <x v="4"/>
          </reference>
        </references>
      </pivotArea>
    </format>
    <format dxfId="270">
      <pivotArea collapsedLevelsAreSubtotals="1" fieldPosition="0">
        <references count="2">
          <reference field="0" count="1" selected="0">
            <x v="4"/>
          </reference>
          <reference field="15" count="2">
            <x v="0"/>
            <x v="1"/>
          </reference>
        </references>
      </pivotArea>
    </format>
    <format dxfId="269">
      <pivotArea collapsedLevelsAreSubtotals="1" fieldPosition="0">
        <references count="2">
          <reference field="0" count="1" selected="0">
            <x v="5"/>
          </reference>
          <reference field="15" count="2">
            <x v="0"/>
            <x v="1"/>
          </reference>
        </references>
      </pivotArea>
    </format>
    <format dxfId="268">
      <pivotArea dataOnly="0" labelOnly="1" outline="0" fieldPosition="0">
        <references count="1">
          <reference field="0" count="0"/>
        </references>
      </pivotArea>
    </format>
    <format dxfId="267">
      <pivotArea dataOnly="0" labelOnly="1" fieldPosition="0">
        <references count="2">
          <reference field="0" count="1" selected="0">
            <x v="0"/>
          </reference>
          <reference field="15" count="2">
            <x v="0"/>
            <x v="1"/>
          </reference>
        </references>
      </pivotArea>
    </format>
    <format dxfId="266">
      <pivotArea dataOnly="0" labelOnly="1" fieldPosition="0">
        <references count="2">
          <reference field="0" count="1" selected="0">
            <x v="1"/>
          </reference>
          <reference field="15" count="2">
            <x v="0"/>
            <x v="1"/>
          </reference>
        </references>
      </pivotArea>
    </format>
    <format dxfId="265">
      <pivotArea dataOnly="0" labelOnly="1" fieldPosition="0">
        <references count="2">
          <reference field="0" count="1" selected="0">
            <x v="2"/>
          </reference>
          <reference field="15" count="3">
            <x v="0"/>
            <x v="1"/>
            <x v="2"/>
          </reference>
        </references>
      </pivotArea>
    </format>
    <format dxfId="264">
      <pivotArea dataOnly="0" labelOnly="1" fieldPosition="0">
        <references count="2">
          <reference field="0" count="1" selected="0">
            <x v="3"/>
          </reference>
          <reference field="15" count="0"/>
        </references>
      </pivotArea>
    </format>
    <format dxfId="263">
      <pivotArea dataOnly="0" labelOnly="1" fieldPosition="0">
        <references count="2">
          <reference field="0" count="1" selected="0">
            <x v="4"/>
          </reference>
          <reference field="15" count="2">
            <x v="0"/>
            <x v="1"/>
          </reference>
        </references>
      </pivotArea>
    </format>
    <format dxfId="262">
      <pivotArea dataOnly="0" labelOnly="1" fieldPosition="0">
        <references count="2">
          <reference field="0" count="1" selected="0">
            <x v="5"/>
          </reference>
          <reference field="15" count="2">
            <x v="0"/>
            <x v="1"/>
          </reference>
        </references>
      </pivotArea>
    </format>
    <format dxfId="261">
      <pivotArea collapsedLevelsAreSubtotals="1" fieldPosition="0">
        <references count="2">
          <reference field="0" count="1" selected="0">
            <x v="0"/>
          </reference>
          <reference field="15" count="2">
            <x v="0"/>
            <x v="1"/>
          </reference>
        </references>
      </pivotArea>
    </format>
    <format dxfId="260">
      <pivotArea collapsedLevelsAreSubtotals="1" fieldPosition="0">
        <references count="2">
          <reference field="0" count="1" selected="0">
            <x v="2"/>
          </reference>
          <reference field="15" count="3">
            <x v="0"/>
            <x v="1"/>
            <x v="2"/>
          </reference>
        </references>
      </pivotArea>
    </format>
    <format dxfId="259">
      <pivotArea collapsedLevelsAreSubtotals="1" fieldPosition="0">
        <references count="2">
          <reference field="0" count="1" selected="0">
            <x v="3"/>
          </reference>
          <reference field="15" count="0"/>
        </references>
      </pivotArea>
    </format>
    <format dxfId="258">
      <pivotArea fieldPosition="0">
        <references count="1">
          <reference field="0" count="1">
            <x v="4"/>
          </reference>
        </references>
      </pivotArea>
    </format>
    <format dxfId="257">
      <pivotArea collapsedLevelsAreSubtotals="1" fieldPosition="0">
        <references count="2">
          <reference field="0" count="1" selected="0">
            <x v="4"/>
          </reference>
          <reference field="15" count="2">
            <x v="0"/>
            <x v="1"/>
          </reference>
        </references>
      </pivotArea>
    </format>
    <format dxfId="256">
      <pivotArea collapsedLevelsAreSubtotals="1" fieldPosition="0">
        <references count="2">
          <reference field="0" count="1" selected="0">
            <x v="5"/>
          </reference>
          <reference field="15" count="2">
            <x v="0"/>
            <x v="1"/>
          </reference>
        </references>
      </pivotArea>
    </format>
    <format dxfId="255">
      <pivotArea dataOnly="0" labelOnly="1" outline="0" fieldPosition="0">
        <references count="1">
          <reference field="0" count="0"/>
        </references>
      </pivotArea>
    </format>
    <format dxfId="254">
      <pivotArea dataOnly="0" labelOnly="1" fieldPosition="0">
        <references count="2">
          <reference field="0" count="1" selected="0">
            <x v="0"/>
          </reference>
          <reference field="15" count="2">
            <x v="0"/>
            <x v="1"/>
          </reference>
        </references>
      </pivotArea>
    </format>
    <format dxfId="253">
      <pivotArea dataOnly="0" labelOnly="1" fieldPosition="0">
        <references count="2">
          <reference field="0" count="1" selected="0">
            <x v="1"/>
          </reference>
          <reference field="15" count="2">
            <x v="0"/>
            <x v="1"/>
          </reference>
        </references>
      </pivotArea>
    </format>
    <format dxfId="252">
      <pivotArea dataOnly="0" labelOnly="1" fieldPosition="0">
        <references count="2">
          <reference field="0" count="1" selected="0">
            <x v="2"/>
          </reference>
          <reference field="15" count="3">
            <x v="0"/>
            <x v="1"/>
            <x v="2"/>
          </reference>
        </references>
      </pivotArea>
    </format>
    <format dxfId="251">
      <pivotArea dataOnly="0" labelOnly="1" fieldPosition="0">
        <references count="2">
          <reference field="0" count="1" selected="0">
            <x v="3"/>
          </reference>
          <reference field="15" count="0"/>
        </references>
      </pivotArea>
    </format>
    <format dxfId="250">
      <pivotArea dataOnly="0" labelOnly="1" fieldPosition="0">
        <references count="2">
          <reference field="0" count="1" selected="0">
            <x v="4"/>
          </reference>
          <reference field="15" count="2">
            <x v="0"/>
            <x v="1"/>
          </reference>
        </references>
      </pivotArea>
    </format>
    <format dxfId="249">
      <pivotArea dataOnly="0" labelOnly="1" fieldPosition="0">
        <references count="2">
          <reference field="0" count="1" selected="0">
            <x v="5"/>
          </reference>
          <reference field="15" count="2">
            <x v="0"/>
            <x v="1"/>
          </reference>
        </references>
      </pivotArea>
    </format>
    <format dxfId="248">
      <pivotArea grandRow="1" outline="0" collapsedLevelsAreSubtotals="1" fieldPosition="0"/>
    </format>
    <format dxfId="247">
      <pivotArea dataOnly="0" labelOnly="1" outline="0" fieldPosition="0">
        <references count="1">
          <reference field="0" count="1">
            <x v="1"/>
          </reference>
        </references>
      </pivotArea>
    </format>
    <format dxfId="246">
      <pivotArea dataOnly="0" labelOnly="1" outline="0" fieldPosition="0">
        <references count="1">
          <reference field="0" count="1">
            <x v="2"/>
          </reference>
        </references>
      </pivotArea>
    </format>
    <format dxfId="245">
      <pivotArea dataOnly="0" labelOnly="1" outline="0" fieldPosition="0">
        <references count="1">
          <reference field="0" count="1">
            <x v="3"/>
          </reference>
        </references>
      </pivotArea>
    </format>
    <format dxfId="244">
      <pivotArea dataOnly="0" labelOnly="1" outline="0" fieldPosition="0">
        <references count="1">
          <reference field="0" count="1">
            <x v="4"/>
          </reference>
        </references>
      </pivotArea>
    </format>
    <format dxfId="243">
      <pivotArea dataOnly="0" labelOnly="1" outline="0" fieldPosition="0">
        <references count="1">
          <reference field="0" count="1">
            <x v="5"/>
          </reference>
        </references>
      </pivotArea>
    </format>
    <format dxfId="242">
      <pivotArea dataOnly="0" labelOnly="1" fieldPosition="0">
        <references count="2">
          <reference field="0" count="1" selected="0">
            <x v="0"/>
          </reference>
          <reference field="15" count="2">
            <x v="0"/>
            <x v="1"/>
          </reference>
        </references>
      </pivotArea>
    </format>
    <format dxfId="241">
      <pivotArea dataOnly="0" labelOnly="1" fieldPosition="0">
        <references count="2">
          <reference field="0" count="1" selected="0">
            <x v="1"/>
          </reference>
          <reference field="15" count="2">
            <x v="0"/>
            <x v="1"/>
          </reference>
        </references>
      </pivotArea>
    </format>
    <format dxfId="240">
      <pivotArea dataOnly="0" labelOnly="1" fieldPosition="0">
        <references count="2">
          <reference field="0" count="1" selected="0">
            <x v="2"/>
          </reference>
          <reference field="15" count="2">
            <x v="0"/>
            <x v="1"/>
          </reference>
        </references>
      </pivotArea>
    </format>
    <format dxfId="239">
      <pivotArea dataOnly="0" labelOnly="1" fieldPosition="0">
        <references count="2">
          <reference field="0" count="1" selected="0">
            <x v="3"/>
          </reference>
          <reference field="15" count="0"/>
        </references>
      </pivotArea>
    </format>
    <format dxfId="238">
      <pivotArea dataOnly="0" labelOnly="1" fieldPosition="0">
        <references count="2">
          <reference field="0" count="1" selected="0">
            <x v="4"/>
          </reference>
          <reference field="15" count="2">
            <x v="0"/>
            <x v="1"/>
          </reference>
        </references>
      </pivotArea>
    </format>
    <format dxfId="237">
      <pivotArea dataOnly="0" labelOnly="1" fieldPosition="0">
        <references count="2">
          <reference field="0" count="1" selected="0">
            <x v="5"/>
          </reference>
          <reference field="15" count="2">
            <x v="0"/>
            <x v="1"/>
          </reference>
        </references>
      </pivotArea>
    </format>
    <format dxfId="236">
      <pivotArea type="all" dataOnly="0" outline="0" fieldPosition="0"/>
    </format>
    <format dxfId="235">
      <pivotArea outline="0" collapsedLevelsAreSubtotals="1" fieldPosition="0"/>
    </format>
    <format dxfId="234">
      <pivotArea field="0" type="button" dataOnly="0" labelOnly="1" outline="0" axis="axisRow" fieldPosition="0"/>
    </format>
    <format dxfId="233">
      <pivotArea field="15" type="button" dataOnly="0" labelOnly="1" outline="0" axis="axisRow" fieldPosition="1"/>
    </format>
    <format dxfId="232">
      <pivotArea dataOnly="0" labelOnly="1" outline="0" fieldPosition="0">
        <references count="1">
          <reference field="0" count="0"/>
        </references>
      </pivotArea>
    </format>
    <format dxfId="231">
      <pivotArea dataOnly="0" labelOnly="1" grandRow="1" outline="0" fieldPosition="0"/>
    </format>
    <format dxfId="230">
      <pivotArea dataOnly="0" labelOnly="1" fieldPosition="0">
        <references count="2">
          <reference field="0" count="1" selected="0">
            <x v="2"/>
          </reference>
          <reference field="15" count="2">
            <x v="0"/>
            <x v="1"/>
          </reference>
        </references>
      </pivotArea>
    </format>
    <format dxfId="229">
      <pivotArea dataOnly="0" labelOnly="1" fieldPosition="0">
        <references count="2">
          <reference field="0" count="1" selected="0">
            <x v="3"/>
          </reference>
          <reference field="15" count="0"/>
        </references>
      </pivotArea>
    </format>
    <format dxfId="228">
      <pivotArea dataOnly="0" labelOnly="1" fieldPosition="0">
        <references count="2">
          <reference field="0" count="1" selected="0">
            <x v="4"/>
          </reference>
          <reference field="15" count="2">
            <x v="0"/>
            <x v="1"/>
          </reference>
        </references>
      </pivotArea>
    </format>
    <format dxfId="227">
      <pivotArea dataOnly="0" labelOnly="1" fieldPosition="0">
        <references count="2">
          <reference field="0" count="1" selected="0">
            <x v="5"/>
          </reference>
          <reference field="15" count="2">
            <x v="0"/>
            <x v="1"/>
          </reference>
        </references>
      </pivotArea>
    </format>
    <format dxfId="226">
      <pivotArea dataOnly="0" labelOnly="1" outline="0" axis="axisValues" fieldPosition="0"/>
    </format>
    <format dxfId="225">
      <pivotArea fieldPosition="0">
        <references count="1">
          <reference field="0" count="1">
            <x v="0"/>
          </reference>
        </references>
      </pivotArea>
    </format>
    <format dxfId="224">
      <pivotArea collapsedLevelsAreSubtotals="1" fieldPosition="0">
        <references count="2">
          <reference field="0" count="1" selected="0">
            <x v="0"/>
          </reference>
          <reference field="15" count="2">
            <x v="0"/>
            <x v="1"/>
          </reference>
        </references>
      </pivotArea>
    </format>
    <format dxfId="223">
      <pivotArea fieldPosition="0">
        <references count="1">
          <reference field="0" count="1">
            <x v="1"/>
          </reference>
        </references>
      </pivotArea>
    </format>
    <format dxfId="222">
      <pivotArea collapsedLevelsAreSubtotals="1" fieldPosition="0">
        <references count="2">
          <reference field="0" count="1" selected="0">
            <x v="1"/>
          </reference>
          <reference field="15" count="2">
            <x v="0"/>
            <x v="1"/>
          </reference>
        </references>
      </pivotArea>
    </format>
    <format dxfId="221">
      <pivotArea fieldPosition="0">
        <references count="1">
          <reference field="0" count="1">
            <x v="2"/>
          </reference>
        </references>
      </pivotArea>
    </format>
    <format dxfId="220">
      <pivotArea collapsedLevelsAreSubtotals="1" fieldPosition="0">
        <references count="2">
          <reference field="0" count="1" selected="0">
            <x v="2"/>
          </reference>
          <reference field="15" count="2">
            <x v="0"/>
            <x v="1"/>
          </reference>
        </references>
      </pivotArea>
    </format>
    <format dxfId="219">
      <pivotArea fieldPosition="0">
        <references count="1">
          <reference field="0" count="1">
            <x v="3"/>
          </reference>
        </references>
      </pivotArea>
    </format>
    <format dxfId="218">
      <pivotArea collapsedLevelsAreSubtotals="1" fieldPosition="0">
        <references count="2">
          <reference field="0" count="1" selected="0">
            <x v="3"/>
          </reference>
          <reference field="15" count="0"/>
        </references>
      </pivotArea>
    </format>
    <format dxfId="217">
      <pivotArea fieldPosition="0">
        <references count="1">
          <reference field="0" count="1">
            <x v="5"/>
          </reference>
        </references>
      </pivotArea>
    </format>
    <format dxfId="216">
      <pivotArea collapsedLevelsAreSubtotals="1" fieldPosition="0">
        <references count="2">
          <reference field="0" count="1" selected="0">
            <x v="5"/>
          </reference>
          <reference field="15" count="2">
            <x v="0"/>
            <x v="1"/>
          </reference>
        </references>
      </pivotArea>
    </format>
    <format dxfId="215">
      <pivotArea dataOnly="0" labelOnly="1" outline="0" fieldPosition="0">
        <references count="1">
          <reference field="0" count="5">
            <x v="0"/>
            <x v="1"/>
            <x v="2"/>
            <x v="3"/>
            <x v="5"/>
          </reference>
        </references>
      </pivotArea>
    </format>
    <format dxfId="214">
      <pivotArea dataOnly="0" labelOnly="1" fieldPosition="0">
        <references count="2">
          <reference field="0" count="1" selected="0">
            <x v="0"/>
          </reference>
          <reference field="15" count="2">
            <x v="0"/>
            <x v="1"/>
          </reference>
        </references>
      </pivotArea>
    </format>
    <format dxfId="213">
      <pivotArea dataOnly="0" labelOnly="1" fieldPosition="0">
        <references count="2">
          <reference field="0" count="1" selected="0">
            <x v="1"/>
          </reference>
          <reference field="15" count="2">
            <x v="0"/>
            <x v="1"/>
          </reference>
        </references>
      </pivotArea>
    </format>
    <format dxfId="212">
      <pivotArea dataOnly="0" labelOnly="1" fieldPosition="0">
        <references count="2">
          <reference field="0" count="1" selected="0">
            <x v="2"/>
          </reference>
          <reference field="15" count="2">
            <x v="0"/>
            <x v="1"/>
          </reference>
        </references>
      </pivotArea>
    </format>
    <format dxfId="211">
      <pivotArea dataOnly="0" labelOnly="1" fieldPosition="0">
        <references count="2">
          <reference field="0" count="1" selected="0">
            <x v="3"/>
          </reference>
          <reference field="15" count="0"/>
        </references>
      </pivotArea>
    </format>
    <format dxfId="210">
      <pivotArea dataOnly="0" labelOnly="1" fieldPosition="0">
        <references count="2">
          <reference field="0" count="1" selected="0">
            <x v="5"/>
          </reference>
          <reference field="15" count="2">
            <x v="0"/>
            <x v="1"/>
          </reference>
        </references>
      </pivotArea>
    </format>
    <format dxfId="209">
      <pivotArea collapsedLevelsAreSubtotals="1" fieldPosition="0">
        <references count="2">
          <reference field="0" count="1" selected="0">
            <x v="0"/>
          </reference>
          <reference field="15" count="1">
            <x v="0"/>
          </reference>
        </references>
      </pivotArea>
    </format>
    <format dxfId="208">
      <pivotArea dataOnly="0" labelOnly="1" fieldPosition="0">
        <references count="2">
          <reference field="0" count="1" selected="0">
            <x v="0"/>
          </reference>
          <reference field="15" count="1">
            <x v="0"/>
          </reference>
        </references>
      </pivotArea>
    </format>
    <format dxfId="207">
      <pivotArea collapsedLevelsAreSubtotals="1" fieldPosition="0">
        <references count="2">
          <reference field="0" count="1" selected="0">
            <x v="0"/>
          </reference>
          <reference field="15" count="1">
            <x v="3"/>
          </reference>
        </references>
      </pivotArea>
    </format>
    <format dxfId="206">
      <pivotArea dataOnly="0" labelOnly="1" fieldPosition="0">
        <references count="2">
          <reference field="0" count="1" selected="0">
            <x v="0"/>
          </reference>
          <reference field="15" count="1">
            <x v="3"/>
          </reference>
        </references>
      </pivotArea>
    </format>
    <format dxfId="205">
      <pivotArea collapsedLevelsAreSubtotals="1" fieldPosition="0">
        <references count="2">
          <reference field="0" count="1" selected="0">
            <x v="1"/>
          </reference>
          <reference field="15" count="1">
            <x v="0"/>
          </reference>
        </references>
      </pivotArea>
    </format>
    <format dxfId="204">
      <pivotArea dataOnly="0" labelOnly="1" fieldPosition="0">
        <references count="2">
          <reference field="0" count="1" selected="0">
            <x v="1"/>
          </reference>
          <reference field="15" count="1">
            <x v="0"/>
          </reference>
        </references>
      </pivotArea>
    </format>
    <format dxfId="203">
      <pivotArea collapsedLevelsAreSubtotals="1" fieldPosition="0">
        <references count="2">
          <reference field="0" count="1" selected="0">
            <x v="2"/>
          </reference>
          <reference field="15" count="1">
            <x v="0"/>
          </reference>
        </references>
      </pivotArea>
    </format>
    <format dxfId="202">
      <pivotArea dataOnly="0" labelOnly="1" fieldPosition="0">
        <references count="2">
          <reference field="0" count="1" selected="0">
            <x v="2"/>
          </reference>
          <reference field="15" count="1">
            <x v="0"/>
          </reference>
        </references>
      </pivotArea>
    </format>
    <format dxfId="201">
      <pivotArea collapsedLevelsAreSubtotals="1" fieldPosition="0">
        <references count="2">
          <reference field="0" count="1" selected="0">
            <x v="3"/>
          </reference>
          <reference field="15" count="1">
            <x v="0"/>
          </reference>
        </references>
      </pivotArea>
    </format>
    <format dxfId="200">
      <pivotArea dataOnly="0" labelOnly="1" fieldPosition="0">
        <references count="2">
          <reference field="0" count="1" selected="0">
            <x v="3"/>
          </reference>
          <reference field="15" count="1">
            <x v="0"/>
          </reference>
        </references>
      </pivotArea>
    </format>
    <format dxfId="199">
      <pivotArea collapsedLevelsAreSubtotals="1" fieldPosition="0">
        <references count="2">
          <reference field="0" count="1" selected="0">
            <x v="3"/>
          </reference>
          <reference field="15" count="1">
            <x v="3"/>
          </reference>
        </references>
      </pivotArea>
    </format>
    <format dxfId="198">
      <pivotArea dataOnly="0" labelOnly="1" fieldPosition="0">
        <references count="2">
          <reference field="0" count="1" selected="0">
            <x v="3"/>
          </reference>
          <reference field="15" count="1">
            <x v="3"/>
          </reference>
        </references>
      </pivotArea>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A6D4927-4F8F-4D8C-8415-EC8E4174A676}" name="TablaDinámica6" cacheId="0" applyNumberFormats="0" applyBorderFormats="0" applyFontFormats="0" applyPatternFormats="0" applyAlignmentFormats="0" applyWidthHeightFormats="1" dataCaption="Valores" grandTotalCaption="TOTAL" updatedVersion="6" minRefreshableVersion="3" useAutoFormatting="1" itemPrintTitles="1" createdVersion="6" indent="0" outline="1" outlineData="1" multipleFieldFilters="0" chartFormat="10" rowHeaderCaption="ENTE DE CONTROL">
  <location ref="C34:D39" firstHeaderRow="1" firstDataRow="1" firstDataCol="1"/>
  <pivotFields count="17">
    <pivotField showAll="0"/>
    <pivotField axis="axisRow" showAll="0">
      <items count="5">
        <item x="0"/>
        <item x="1"/>
        <item x="3"/>
        <item x="2"/>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TOTAL ACTIVIDADES" fld="8" subtotal="count" baseField="0" baseItem="0"/>
  </dataFields>
  <formats count="27">
    <format dxfId="350">
      <pivotArea type="all" dataOnly="0" outline="0" fieldPosition="0"/>
    </format>
    <format dxfId="349">
      <pivotArea outline="0" collapsedLevelsAreSubtotals="1" fieldPosition="0"/>
    </format>
    <format dxfId="348">
      <pivotArea field="1" type="button" dataOnly="0" labelOnly="1" outline="0" axis="axisRow" fieldPosition="0"/>
    </format>
    <format dxfId="347">
      <pivotArea dataOnly="0" labelOnly="1" outline="0" axis="axisValues" fieldPosition="0"/>
    </format>
    <format dxfId="346">
      <pivotArea type="all" dataOnly="0" outline="0" fieldPosition="0"/>
    </format>
    <format dxfId="345">
      <pivotArea outline="0" collapsedLevelsAreSubtotals="1" fieldPosition="0"/>
    </format>
    <format dxfId="344">
      <pivotArea field="1" type="button" dataOnly="0" labelOnly="1" outline="0" axis="axisRow" fieldPosition="0"/>
    </format>
    <format dxfId="343">
      <pivotArea dataOnly="0" labelOnly="1" outline="0" axis="axisValues" fieldPosition="0"/>
    </format>
    <format dxfId="342">
      <pivotArea dataOnly="0" labelOnly="1" fieldPosition="0">
        <references count="1">
          <reference field="1" count="0"/>
        </references>
      </pivotArea>
    </format>
    <format dxfId="341">
      <pivotArea grandRow="1" outline="0" collapsedLevelsAreSubtotals="1" fieldPosition="0"/>
    </format>
    <format dxfId="340">
      <pivotArea dataOnly="0" labelOnly="1" grandRow="1" outline="0" fieldPosition="0"/>
    </format>
    <format dxfId="339">
      <pivotArea type="all" dataOnly="0" outline="0" fieldPosition="0"/>
    </format>
    <format dxfId="338">
      <pivotArea outline="0" collapsedLevelsAreSubtotals="1" fieldPosition="0"/>
    </format>
    <format dxfId="337">
      <pivotArea field="1" type="button" dataOnly="0" labelOnly="1" outline="0" axis="axisRow" fieldPosition="0"/>
    </format>
    <format dxfId="336">
      <pivotArea dataOnly="0" labelOnly="1" fieldPosition="0">
        <references count="1">
          <reference field="1" count="0"/>
        </references>
      </pivotArea>
    </format>
    <format dxfId="335">
      <pivotArea dataOnly="0" labelOnly="1" grandRow="1" outline="0" fieldPosition="0"/>
    </format>
    <format dxfId="334">
      <pivotArea dataOnly="0" labelOnly="1" outline="0" axis="axisValues" fieldPosition="0"/>
    </format>
    <format dxfId="333">
      <pivotArea dataOnly="0" labelOnly="1" outline="0" axis="axisValues" fieldPosition="0"/>
    </format>
    <format dxfId="332">
      <pivotArea type="all" dataOnly="0" outline="0" fieldPosition="0"/>
    </format>
    <format dxfId="331">
      <pivotArea outline="0" collapsedLevelsAreSubtotals="1" fieldPosition="0"/>
    </format>
    <format dxfId="330">
      <pivotArea field="1" type="button" dataOnly="0" labelOnly="1" outline="0" axis="axisRow" fieldPosition="0"/>
    </format>
    <format dxfId="329">
      <pivotArea dataOnly="0" labelOnly="1" grandRow="1" outline="0" fieldPosition="0"/>
    </format>
    <format dxfId="328">
      <pivotArea dataOnly="0" labelOnly="1" outline="0" axis="axisValues" fieldPosition="0"/>
    </format>
    <format dxfId="327">
      <pivotArea collapsedLevelsAreSubtotals="1" fieldPosition="0">
        <references count="1">
          <reference field="1" count="0"/>
        </references>
      </pivotArea>
    </format>
    <format dxfId="326">
      <pivotArea dataOnly="0" labelOnly="1" fieldPosition="0">
        <references count="1">
          <reference field="1" count="0"/>
        </references>
      </pivotArea>
    </format>
    <format dxfId="325">
      <pivotArea collapsedLevelsAreSubtotals="1" fieldPosition="0">
        <references count="1">
          <reference field="1" count="0"/>
        </references>
      </pivotArea>
    </format>
    <format dxfId="324">
      <pivotArea dataOnly="0" labelOnly="1" fieldPosition="0">
        <references count="1">
          <reference field="1" count="0"/>
        </references>
      </pivotArea>
    </format>
  </formats>
  <chartFormats count="6">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 count="1" selected="0">
            <x v="2"/>
          </reference>
        </references>
      </pivotArea>
    </chartFormat>
    <chartFormat chart="2" format="2">
      <pivotArea type="data" outline="0" fieldPosition="0">
        <references count="2">
          <reference field="4294967294" count="1" selected="0">
            <x v="0"/>
          </reference>
          <reference field="1" count="1" selected="0">
            <x v="3"/>
          </reference>
        </references>
      </pivotArea>
    </chartFormat>
    <chartFormat chart="2" format="3">
      <pivotArea type="data" outline="0" fieldPosition="0">
        <references count="2">
          <reference field="4294967294" count="1" selected="0">
            <x v="0"/>
          </reference>
          <reference field="1" count="1" selected="0">
            <x v="0"/>
          </reference>
        </references>
      </pivotArea>
    </chartFormat>
    <chartFormat chart="2" format="4">
      <pivotArea type="data" outline="0" fieldPosition="0">
        <references count="2">
          <reference field="4294967294" count="1" selected="0">
            <x v="0"/>
          </reference>
          <reference field="1" count="1" selected="0">
            <x v="1"/>
          </reference>
        </references>
      </pivotArea>
    </chartFormat>
    <chartFormat chart="9"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FC77C37-0E00-4024-8AF3-A00960D756A3}" name="TablaDinámica5" cacheId="0" applyNumberFormats="0" applyBorderFormats="0" applyFontFormats="0" applyPatternFormats="0" applyAlignmentFormats="0" applyWidthHeightFormats="1" dataCaption="Valores" grandTotalCaption="TOTAL" updatedVersion="6" minRefreshableVersion="3" useAutoFormatting="1" itemPrintTitles="1" createdVersion="6" indent="0" outline="1" outlineData="1" multipleFieldFilters="0" rowHeaderCaption="ENTE DE CONTROL">
  <location ref="C21:D26" firstHeaderRow="1" firstDataRow="1" firstDataCol="1" rowPageCount="1" colPageCount="1"/>
  <pivotFields count="17">
    <pivotField axis="axisPage" showAll="0">
      <items count="8">
        <item x="4"/>
        <item x="0"/>
        <item x="5"/>
        <item x="2"/>
        <item x="1"/>
        <item x="3"/>
        <item x="6"/>
        <item t="default"/>
      </items>
    </pivotField>
    <pivotField axis="axisRow" showAll="0">
      <items count="5">
        <item x="0"/>
        <item x="1"/>
        <item x="3"/>
        <item x="2"/>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pageFields count="1">
    <pageField fld="0" hier="-1"/>
  </pageFields>
  <dataFields count="1">
    <dataField name=" TOTAL ACCIONES DE MEJORA" fld="6" subtotal="count" baseField="0" baseItem="0"/>
  </dataFields>
  <formats count="30">
    <format dxfId="380">
      <pivotArea type="all" dataOnly="0" outline="0" fieldPosition="0"/>
    </format>
    <format dxfId="379">
      <pivotArea outline="0" collapsedLevelsAreSubtotals="1" fieldPosition="0"/>
    </format>
    <format dxfId="378">
      <pivotArea field="1" type="button" dataOnly="0" labelOnly="1" outline="0" axis="axisRow" fieldPosition="0"/>
    </format>
    <format dxfId="377">
      <pivotArea dataOnly="0" labelOnly="1" fieldPosition="0">
        <references count="1">
          <reference field="1" count="0"/>
        </references>
      </pivotArea>
    </format>
    <format dxfId="376">
      <pivotArea dataOnly="0" labelOnly="1" outline="0" axis="axisValues" fieldPosition="0"/>
    </format>
    <format dxfId="375">
      <pivotArea type="all" dataOnly="0" outline="0" fieldPosition="0"/>
    </format>
    <format dxfId="374">
      <pivotArea outline="0" collapsedLevelsAreSubtotals="1" fieldPosition="0"/>
    </format>
    <format dxfId="373">
      <pivotArea field="1" type="button" dataOnly="0" labelOnly="1" outline="0" axis="axisRow" fieldPosition="0"/>
    </format>
    <format dxfId="372">
      <pivotArea dataOnly="0" labelOnly="1" fieldPosition="0">
        <references count="1">
          <reference field="1" count="0"/>
        </references>
      </pivotArea>
    </format>
    <format dxfId="371">
      <pivotArea dataOnly="0" labelOnly="1" outline="0" axis="axisValues" fieldPosition="0"/>
    </format>
    <format dxfId="370">
      <pivotArea type="all" dataOnly="0" outline="0" fieldPosition="0"/>
    </format>
    <format dxfId="369">
      <pivotArea outline="0" collapsedLevelsAreSubtotals="1" fieldPosition="0"/>
    </format>
    <format dxfId="368">
      <pivotArea field="1" type="button" dataOnly="0" labelOnly="1" outline="0" axis="axisRow" fieldPosition="0"/>
    </format>
    <format dxfId="367">
      <pivotArea dataOnly="0" labelOnly="1" fieldPosition="0">
        <references count="1">
          <reference field="1" count="0"/>
        </references>
      </pivotArea>
    </format>
    <format dxfId="366">
      <pivotArea dataOnly="0" labelOnly="1" outline="0" axis="axisValues" fieldPosition="0"/>
    </format>
    <format dxfId="365">
      <pivotArea grandRow="1" outline="0" collapsedLevelsAreSubtotals="1" fieldPosition="0"/>
    </format>
    <format dxfId="364">
      <pivotArea dataOnly="0" labelOnly="1" grandRow="1" outline="0" fieldPosition="0"/>
    </format>
    <format dxfId="363">
      <pivotArea type="all" dataOnly="0" outline="0" fieldPosition="0"/>
    </format>
    <format dxfId="362">
      <pivotArea outline="0" collapsedLevelsAreSubtotals="1" fieldPosition="0"/>
    </format>
    <format dxfId="361">
      <pivotArea field="1" type="button" dataOnly="0" labelOnly="1" outline="0" axis="axisRow" fieldPosition="0"/>
    </format>
    <format dxfId="360">
      <pivotArea dataOnly="0" labelOnly="1" fieldPosition="0">
        <references count="1">
          <reference field="1" count="0"/>
        </references>
      </pivotArea>
    </format>
    <format dxfId="359">
      <pivotArea dataOnly="0" labelOnly="1" grandRow="1" outline="0" fieldPosition="0"/>
    </format>
    <format dxfId="358">
      <pivotArea dataOnly="0" labelOnly="1" outline="0" axis="axisValues" fieldPosition="0"/>
    </format>
    <format dxfId="357">
      <pivotArea dataOnly="0" labelOnly="1" outline="0" axis="axisValues" fieldPosition="0"/>
    </format>
    <format dxfId="356">
      <pivotArea type="all" dataOnly="0" outline="0" fieldPosition="0"/>
    </format>
    <format dxfId="355">
      <pivotArea outline="0" collapsedLevelsAreSubtotals="1" fieldPosition="0"/>
    </format>
    <format dxfId="354">
      <pivotArea field="1" type="button" dataOnly="0" labelOnly="1" outline="0" axis="axisRow" fieldPosition="0"/>
    </format>
    <format dxfId="353">
      <pivotArea dataOnly="0" labelOnly="1" fieldPosition="0">
        <references count="1">
          <reference field="1" count="0"/>
        </references>
      </pivotArea>
    </format>
    <format dxfId="352">
      <pivotArea dataOnly="0" labelOnly="1" grandRow="1" outline="0" fieldPosition="0"/>
    </format>
    <format dxfId="35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hyperlink" Target="https://diancolombia.sharepoint.com/sites/DGRAE1/Sub_Recur_Fisicos/Coord_Comunicacion_Controles/Forms/AllItems.aspx?e=5%3A2908df3559aa481fae108b2ea8fed699&amp;at=9&amp;CT=1626386474933&amp;OR=OWA%2DNT&amp;CID=9a8a423e%2D22c0%2D0ebc%2Dd847%2De9f6e3f9b143&amp;FolderCTID=0x01200011BEB07B293757489B936071C33C2154&amp;id=%2Fsites%2FDGRAE1%2FSub%5FRecur%5FFisicos%2FCoord%5FComunicacion%5FControles%2FEVIDENCIAS%2DSEGUIMIENTO%20PMA%20AGN%202019%2D2022&amp;viewid=d19d57eb%2D7fde%2D4c6b%2Dad0c%2D76ef0cd16e6c" TargetMode="External"/><Relationship Id="rId7" Type="http://schemas.openxmlformats.org/officeDocument/2006/relationships/comments" Target="../comments1.xml"/><Relationship Id="rId2" Type="http://schemas.openxmlformats.org/officeDocument/2006/relationships/hyperlink" Target="https://diancolombia.sharepoint.com/sites/DGRAE1/Sub_Recur_Fisicos/Coord_Comunicacion_Controles/Forms/AllItems.aspx?e=5%3A2908df3559aa481fae108b2ea8fed699&amp;at=9&amp;CT=1626386474933&amp;OR=OWA%2DNT&amp;CID=9a8a423e%2D22c0%2D0ebc%2Dd847%2De9f6e3f9b143&amp;FolderCTID=0x01200011BEB07B293757489B936071C33C2154&amp;id=%2Fsites%2FDGRAE1%2FSub%5FRecur%5FFisicos%2FCoord%5FComunicacion%5FControles%2FEVIDENCIAS%2DSEGUIMIENTO%20PMA%20AGN%202019%2D2022&amp;viewid=d19d57eb%2D7fde%2D4c6b%2Dad0c%2D76ef0cd16e6c" TargetMode="External"/><Relationship Id="rId1" Type="http://schemas.openxmlformats.org/officeDocument/2006/relationships/hyperlink" Target="https://diancolombia.sharepoint.com/sites/DGRAE1/Sub_Recur_Fisicos/Coord_Comunicacion_Controles/Forms/AllItems.aspx?e=5%3A2908df3559aa481fae108b2ea8fed699&amp;at=9&amp;CT=1626386474933&amp;OR=OWA%2DNT&amp;CID=9a8a423e%2D22c0%2D0ebc%2Dd847%2De9f6e3f9b143&amp;FolderCTID=0x01200011BEB07B293757489B936071C33C2154&amp;id=%2Fsites%2FDGRAE1%2FSub%5FRecur%5FFisicos%2FCoord%5FComunicacion%5FControles%2FEVIDENCIAS%2DSEGUIMIENTO%20PMA%20AGN%202019%2D2022&amp;viewid=d19d57eb%2D7fde%2D4c6b%2Dad0c%2D76ef0cd16e6c" TargetMode="External"/><Relationship Id="rId6" Type="http://schemas.openxmlformats.org/officeDocument/2006/relationships/vmlDrawing" Target="../drawings/vmlDrawing1.vml"/><Relationship Id="rId5" Type="http://schemas.openxmlformats.org/officeDocument/2006/relationships/printerSettings" Target="../printerSettings/printerSettings7.bin"/><Relationship Id="rId4" Type="http://schemas.openxmlformats.org/officeDocument/2006/relationships/hyperlink" Target="https://diancolombia.sharepoint.com/sites/DGRAE1/Sub_Recur_Fisicos/Coord_Comunicacion_Controles/Forms/AllItems.aspx?e=5%3A2908df3559aa481fae108b2ea8fed699&amp;at=9&amp;CT=1626386474933&amp;OR=OWA%2DNT&amp;CID=9a8a423e%2D22c0%2D0ebc%2Dd847%2De9f6e3f9b143&amp;FolderCTID=0x01200011BEB07B293757489B936071C33C2154&amp;id=%2Fsites%2FDGRAE1%2FSub%5FRecur%5FFisicos%2FCoord%5FComunicacion%5FControles%2FEVIDENCIAS%2DSEGUIMIENTO%20PMA%20AGN%202019%2D2022&amp;viewid=d19d57eb%2D7fde%2D4c6b%2Dad0c%2D76ef0cd16e6c"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D035-109A-4AF8-BFAA-B9838DFEF745}">
  <dimension ref="B1:J112"/>
  <sheetViews>
    <sheetView zoomScale="75" zoomScaleNormal="75" workbookViewId="0">
      <selection activeCell="D26" sqref="D26"/>
    </sheetView>
  </sheetViews>
  <sheetFormatPr baseColWidth="10" defaultColWidth="11.5703125" defaultRowHeight="15" x14ac:dyDescent="0.25"/>
  <cols>
    <col min="1" max="1" width="11.5703125" style="43"/>
    <col min="2" max="2" width="5.28515625" style="43" customWidth="1"/>
    <col min="3" max="3" width="20" style="43" bestFit="1" customWidth="1"/>
    <col min="4" max="4" width="40.7109375" style="43" customWidth="1"/>
    <col min="5" max="5" width="18.85546875" style="43" customWidth="1"/>
    <col min="6" max="6" width="28.85546875" style="43" bestFit="1" customWidth="1"/>
    <col min="7" max="8" width="31.28515625" style="43" bestFit="1" customWidth="1"/>
    <col min="9" max="9" width="4.7109375" style="43" customWidth="1"/>
    <col min="10" max="10" width="68.7109375" style="43" bestFit="1" customWidth="1"/>
    <col min="11" max="11" width="10.5703125" style="43" bestFit="1" customWidth="1"/>
    <col min="12" max="12" width="12.140625" style="43" bestFit="1" customWidth="1"/>
    <col min="13" max="13" width="8.85546875" style="43" bestFit="1" customWidth="1"/>
    <col min="14" max="14" width="12.140625" style="43" bestFit="1" customWidth="1"/>
    <col min="15" max="16384" width="11.5703125" style="43"/>
  </cols>
  <sheetData>
    <row r="1" spans="2:9" x14ac:dyDescent="0.25">
      <c r="B1" s="44"/>
      <c r="C1" s="45"/>
      <c r="D1" s="45"/>
      <c r="E1" s="45"/>
      <c r="F1" s="45"/>
      <c r="G1" s="45"/>
      <c r="H1" s="45"/>
      <c r="I1" s="46"/>
    </row>
    <row r="2" spans="2:9" ht="23.25" x14ac:dyDescent="0.25">
      <c r="B2" s="47"/>
      <c r="C2" s="750" t="s">
        <v>0</v>
      </c>
      <c r="D2" s="750"/>
      <c r="E2" s="750"/>
      <c r="F2" s="750"/>
      <c r="G2" s="750"/>
      <c r="H2" s="750"/>
      <c r="I2" s="48"/>
    </row>
    <row r="3" spans="2:9" ht="15.75" thickBot="1" x14ac:dyDescent="0.3">
      <c r="B3" s="47"/>
      <c r="C3" s="49"/>
      <c r="D3" s="49"/>
      <c r="E3" s="49"/>
      <c r="F3" s="49"/>
      <c r="G3" s="49"/>
      <c r="H3" s="49"/>
      <c r="I3" s="48"/>
    </row>
    <row r="4" spans="2:9" ht="15.75" thickBot="1" x14ac:dyDescent="0.3">
      <c r="B4" s="47"/>
      <c r="C4" s="747" t="s">
        <v>1</v>
      </c>
      <c r="D4" s="748"/>
      <c r="E4" s="49"/>
      <c r="F4" s="747" t="s">
        <v>2</v>
      </c>
      <c r="G4" s="748"/>
      <c r="H4" s="49"/>
      <c r="I4" s="48"/>
    </row>
    <row r="5" spans="2:9" ht="15.75" thickBot="1" x14ac:dyDescent="0.3">
      <c r="B5" s="47"/>
      <c r="C5" s="185" t="s">
        <v>3</v>
      </c>
      <c r="D5" s="178" t="s">
        <v>4</v>
      </c>
      <c r="E5" s="49"/>
      <c r="F5" s="160" t="s">
        <v>3</v>
      </c>
      <c r="G5" s="161" t="s">
        <v>5</v>
      </c>
      <c r="H5" s="49"/>
      <c r="I5" s="48"/>
    </row>
    <row r="6" spans="2:9" ht="15.75" thickBot="1" x14ac:dyDescent="0.3">
      <c r="B6" s="47"/>
      <c r="C6" s="164" t="s">
        <v>6</v>
      </c>
      <c r="D6" s="681">
        <v>8</v>
      </c>
      <c r="E6" s="49"/>
      <c r="F6" s="155"/>
      <c r="G6" s="148"/>
      <c r="H6" s="49"/>
      <c r="I6" s="48"/>
    </row>
    <row r="7" spans="2:9" ht="15.75" thickBot="1" x14ac:dyDescent="0.3">
      <c r="B7" s="47"/>
      <c r="C7" s="165" t="s">
        <v>7</v>
      </c>
      <c r="D7" s="388">
        <v>84</v>
      </c>
      <c r="E7" s="49"/>
      <c r="F7" s="162" t="s">
        <v>8</v>
      </c>
      <c r="G7" s="163" t="s">
        <v>4</v>
      </c>
      <c r="H7" s="49"/>
      <c r="I7" s="48"/>
    </row>
    <row r="8" spans="2:9" x14ac:dyDescent="0.25">
      <c r="B8" s="47"/>
      <c r="C8" s="165" t="s">
        <v>9</v>
      </c>
      <c r="D8" s="388">
        <v>139</v>
      </c>
      <c r="E8" s="49"/>
      <c r="F8" s="170" t="s">
        <v>10</v>
      </c>
      <c r="G8" s="388">
        <v>35</v>
      </c>
      <c r="H8" s="49"/>
      <c r="I8" s="48"/>
    </row>
    <row r="9" spans="2:9" ht="15.75" thickBot="1" x14ac:dyDescent="0.3">
      <c r="B9" s="47"/>
      <c r="C9" s="166" t="s">
        <v>11</v>
      </c>
      <c r="D9" s="388">
        <v>29</v>
      </c>
      <c r="E9" s="49"/>
      <c r="F9" s="170" t="s">
        <v>12</v>
      </c>
      <c r="G9" s="388">
        <v>54</v>
      </c>
      <c r="H9" s="49"/>
      <c r="I9" s="48"/>
    </row>
    <row r="10" spans="2:9" ht="15.75" thickBot="1" x14ac:dyDescent="0.3">
      <c r="B10" s="47"/>
      <c r="C10" s="167" t="s">
        <v>13</v>
      </c>
      <c r="D10" s="163">
        <v>260</v>
      </c>
      <c r="E10" s="49"/>
      <c r="F10" s="170" t="s">
        <v>14</v>
      </c>
      <c r="G10" s="388">
        <v>24</v>
      </c>
      <c r="H10" s="49"/>
      <c r="I10" s="48"/>
    </row>
    <row r="11" spans="2:9" x14ac:dyDescent="0.25">
      <c r="B11" s="47"/>
      <c r="C11" s="49"/>
      <c r="D11" s="49"/>
      <c r="E11" s="49"/>
      <c r="F11" s="170" t="s">
        <v>15</v>
      </c>
      <c r="G11" s="388">
        <v>122</v>
      </c>
      <c r="H11" s="49"/>
      <c r="I11" s="48"/>
    </row>
    <row r="12" spans="2:9" x14ac:dyDescent="0.25">
      <c r="B12" s="47"/>
      <c r="C12" s="49"/>
      <c r="D12" s="49"/>
      <c r="E12" s="49"/>
      <c r="F12" s="170" t="s">
        <v>16</v>
      </c>
      <c r="G12" s="388">
        <v>9</v>
      </c>
      <c r="H12" s="49"/>
      <c r="I12" s="48"/>
    </row>
    <row r="13" spans="2:9" x14ac:dyDescent="0.25">
      <c r="B13" s="47"/>
      <c r="C13" s="49"/>
      <c r="D13" s="49"/>
      <c r="E13" s="49"/>
      <c r="F13" s="170" t="s">
        <v>17</v>
      </c>
      <c r="G13" s="388">
        <v>5</v>
      </c>
      <c r="H13" s="49"/>
      <c r="I13" s="48"/>
    </row>
    <row r="14" spans="2:9" ht="15.75" thickBot="1" x14ac:dyDescent="0.3">
      <c r="B14" s="47"/>
      <c r="C14" s="49"/>
      <c r="D14" s="49"/>
      <c r="E14" s="49"/>
      <c r="F14" s="171" t="s">
        <v>18</v>
      </c>
      <c r="G14" s="169">
        <v>11</v>
      </c>
      <c r="H14" s="49"/>
      <c r="I14" s="48"/>
    </row>
    <row r="15" spans="2:9" ht="15.75" thickBot="1" x14ac:dyDescent="0.3">
      <c r="B15" s="47"/>
      <c r="C15" s="49"/>
      <c r="D15" s="49"/>
      <c r="E15" s="49"/>
      <c r="F15" s="167" t="s">
        <v>19</v>
      </c>
      <c r="G15" s="684">
        <v>260</v>
      </c>
      <c r="H15" s="49"/>
      <c r="I15" s="48"/>
    </row>
    <row r="16" spans="2:9" x14ac:dyDescent="0.25">
      <c r="B16" s="47"/>
      <c r="C16" s="49"/>
      <c r="D16" s="49"/>
      <c r="E16" s="49"/>
      <c r="F16" s="49"/>
      <c r="G16" s="49"/>
      <c r="H16" s="49"/>
      <c r="I16" s="48"/>
    </row>
    <row r="17" spans="2:9" ht="15.75" thickBot="1" x14ac:dyDescent="0.3">
      <c r="B17" s="47"/>
      <c r="C17" s="49"/>
      <c r="D17" s="49"/>
      <c r="E17" s="49"/>
      <c r="F17" s="49"/>
      <c r="G17" s="49"/>
      <c r="H17" s="49"/>
      <c r="I17" s="48"/>
    </row>
    <row r="18" spans="2:9" ht="15.75" thickBot="1" x14ac:dyDescent="0.3">
      <c r="B18" s="47"/>
      <c r="C18" s="747" t="s">
        <v>20</v>
      </c>
      <c r="D18" s="748"/>
      <c r="E18" s="49"/>
      <c r="F18" s="747" t="s">
        <v>21</v>
      </c>
      <c r="G18" s="748"/>
      <c r="H18" s="49"/>
      <c r="I18" s="48"/>
    </row>
    <row r="19" spans="2:9" ht="15.75" thickBot="1" x14ac:dyDescent="0.3">
      <c r="B19" s="47"/>
      <c r="C19" s="183" t="s">
        <v>22</v>
      </c>
      <c r="D19" s="184" t="s">
        <v>5</v>
      </c>
      <c r="E19" s="49"/>
      <c r="F19" s="160" t="s">
        <v>3</v>
      </c>
      <c r="G19" s="159" t="s">
        <v>5</v>
      </c>
      <c r="H19" s="49"/>
      <c r="I19" s="48"/>
    </row>
    <row r="20" spans="2:9" ht="15.75" thickBot="1" x14ac:dyDescent="0.3">
      <c r="B20" s="47"/>
      <c r="C20" s="155"/>
      <c r="D20" s="148"/>
      <c r="E20" s="49"/>
      <c r="F20" s="155"/>
      <c r="G20" s="148"/>
      <c r="H20" s="49"/>
      <c r="I20" s="48"/>
    </row>
    <row r="21" spans="2:9" ht="15.75" thickBot="1" x14ac:dyDescent="0.3">
      <c r="B21" s="47"/>
      <c r="C21" s="162" t="s">
        <v>3</v>
      </c>
      <c r="D21" s="178" t="s">
        <v>23</v>
      </c>
      <c r="E21" s="49"/>
      <c r="F21" s="162" t="s">
        <v>8</v>
      </c>
      <c r="G21" s="163" t="s">
        <v>24</v>
      </c>
      <c r="H21" s="49"/>
      <c r="I21" s="48"/>
    </row>
    <row r="22" spans="2:9" x14ac:dyDescent="0.25">
      <c r="B22" s="47"/>
      <c r="C22" s="176" t="s">
        <v>6</v>
      </c>
      <c r="D22" s="681">
        <v>9</v>
      </c>
      <c r="E22" s="49"/>
      <c r="F22" s="176" t="s">
        <v>10</v>
      </c>
      <c r="G22" s="681">
        <v>113</v>
      </c>
      <c r="H22" s="49"/>
      <c r="I22" s="48"/>
    </row>
    <row r="23" spans="2:9" x14ac:dyDescent="0.25">
      <c r="B23" s="47"/>
      <c r="C23" s="170" t="s">
        <v>7</v>
      </c>
      <c r="D23" s="388">
        <v>167</v>
      </c>
      <c r="E23" s="49"/>
      <c r="F23" s="170" t="s">
        <v>12</v>
      </c>
      <c r="G23" s="388">
        <v>137</v>
      </c>
      <c r="H23" s="49"/>
      <c r="I23" s="48"/>
    </row>
    <row r="24" spans="2:9" x14ac:dyDescent="0.25">
      <c r="B24" s="47"/>
      <c r="C24" s="170" t="s">
        <v>9</v>
      </c>
      <c r="D24" s="388">
        <v>388</v>
      </c>
      <c r="E24" s="49"/>
      <c r="F24" s="170" t="s">
        <v>14</v>
      </c>
      <c r="G24" s="388">
        <v>73</v>
      </c>
      <c r="H24" s="49"/>
      <c r="I24" s="48"/>
    </row>
    <row r="25" spans="2:9" ht="15.75" thickBot="1" x14ac:dyDescent="0.3">
      <c r="B25" s="47"/>
      <c r="C25" s="171" t="s">
        <v>11</v>
      </c>
      <c r="D25" s="388">
        <v>87</v>
      </c>
      <c r="E25" s="49"/>
      <c r="F25" s="170" t="s">
        <v>15</v>
      </c>
      <c r="G25" s="388">
        <v>242</v>
      </c>
      <c r="H25" s="49"/>
      <c r="I25" s="48"/>
    </row>
    <row r="26" spans="2:9" ht="15.75" thickBot="1" x14ac:dyDescent="0.3">
      <c r="B26" s="47"/>
      <c r="C26" s="167" t="s">
        <v>19</v>
      </c>
      <c r="D26" s="163">
        <v>651</v>
      </c>
      <c r="E26" s="49"/>
      <c r="F26" s="170" t="s">
        <v>16</v>
      </c>
      <c r="G26" s="388">
        <v>40</v>
      </c>
      <c r="H26" s="49"/>
      <c r="I26" s="48"/>
    </row>
    <row r="27" spans="2:9" x14ac:dyDescent="0.25">
      <c r="B27" s="47"/>
      <c r="C27" s="49"/>
      <c r="D27" s="49"/>
      <c r="E27" s="49"/>
      <c r="F27" s="170" t="s">
        <v>17</v>
      </c>
      <c r="G27" s="388">
        <v>21</v>
      </c>
      <c r="H27" s="49"/>
      <c r="I27" s="48"/>
    </row>
    <row r="28" spans="2:9" ht="15.75" thickBot="1" x14ac:dyDescent="0.3">
      <c r="B28" s="47"/>
      <c r="C28" s="49"/>
      <c r="D28" s="49"/>
      <c r="E28" s="49"/>
      <c r="F28" s="171" t="s">
        <v>18</v>
      </c>
      <c r="G28" s="388">
        <v>25</v>
      </c>
      <c r="H28" s="49"/>
      <c r="I28" s="48"/>
    </row>
    <row r="29" spans="2:9" ht="15.75" thickBot="1" x14ac:dyDescent="0.3">
      <c r="B29" s="47"/>
      <c r="C29" s="49"/>
      <c r="D29" s="49"/>
      <c r="E29" s="49"/>
      <c r="F29" s="167" t="s">
        <v>19</v>
      </c>
      <c r="G29" s="163">
        <v>651</v>
      </c>
      <c r="H29" s="49"/>
      <c r="I29" s="48"/>
    </row>
    <row r="30" spans="2:9" x14ac:dyDescent="0.25">
      <c r="B30" s="47"/>
      <c r="C30" s="49"/>
      <c r="D30" s="49"/>
      <c r="E30" s="49"/>
      <c r="F30" s="49"/>
      <c r="G30" s="49"/>
      <c r="H30" s="49"/>
      <c r="I30" s="48"/>
    </row>
    <row r="31" spans="2:9" x14ac:dyDescent="0.25">
      <c r="B31" s="47"/>
      <c r="C31" s="49"/>
      <c r="D31" s="49"/>
      <c r="E31" s="49"/>
      <c r="F31" s="49"/>
      <c r="G31" s="49"/>
      <c r="H31" s="49"/>
      <c r="I31" s="48"/>
    </row>
    <row r="32" spans="2:9" ht="15.75" thickBot="1" x14ac:dyDescent="0.3">
      <c r="B32" s="47"/>
      <c r="C32" s="49"/>
      <c r="D32" s="49"/>
      <c r="E32" s="49"/>
      <c r="F32" s="49"/>
      <c r="G32" s="49"/>
      <c r="H32" s="49"/>
      <c r="I32" s="48"/>
    </row>
    <row r="33" spans="2:9" ht="15.75" thickBot="1" x14ac:dyDescent="0.3">
      <c r="B33" s="47"/>
      <c r="C33" s="747" t="s">
        <v>25</v>
      </c>
      <c r="D33" s="748"/>
      <c r="E33" s="49"/>
      <c r="F33" s="747" t="s">
        <v>26</v>
      </c>
      <c r="G33" s="749"/>
      <c r="H33" s="748"/>
      <c r="I33" s="48"/>
    </row>
    <row r="34" spans="2:9" ht="15.75" thickBot="1" x14ac:dyDescent="0.3">
      <c r="B34" s="47"/>
      <c r="C34" s="162" t="s">
        <v>3</v>
      </c>
      <c r="D34" s="178" t="s">
        <v>27</v>
      </c>
      <c r="E34" s="49"/>
      <c r="F34" s="158" t="s">
        <v>3</v>
      </c>
      <c r="G34" s="159" t="s">
        <v>5</v>
      </c>
      <c r="H34" s="148"/>
      <c r="I34" s="48"/>
    </row>
    <row r="35" spans="2:9" ht="15.75" thickBot="1" x14ac:dyDescent="0.3">
      <c r="B35" s="47"/>
      <c r="C35" s="170" t="s">
        <v>6</v>
      </c>
      <c r="D35" s="388">
        <v>13</v>
      </c>
      <c r="E35" s="49"/>
      <c r="F35" s="155"/>
      <c r="G35" s="89"/>
      <c r="H35" s="148"/>
      <c r="I35" s="48"/>
    </row>
    <row r="36" spans="2:9" ht="15.75" thickBot="1" x14ac:dyDescent="0.3">
      <c r="B36" s="47"/>
      <c r="C36" s="170" t="s">
        <v>7</v>
      </c>
      <c r="D36" s="388">
        <v>419</v>
      </c>
      <c r="E36" s="49"/>
      <c r="F36" s="175" t="s">
        <v>8</v>
      </c>
      <c r="G36" s="175" t="s">
        <v>28</v>
      </c>
      <c r="H36" s="178" t="s">
        <v>29</v>
      </c>
      <c r="I36" s="48"/>
    </row>
    <row r="37" spans="2:9" ht="15.75" thickBot="1" x14ac:dyDescent="0.3">
      <c r="B37" s="47"/>
      <c r="C37" s="170" t="s">
        <v>9</v>
      </c>
      <c r="D37" s="388">
        <v>546</v>
      </c>
      <c r="E37" s="49"/>
      <c r="F37" s="180" t="s">
        <v>10</v>
      </c>
      <c r="H37" s="179">
        <v>177</v>
      </c>
      <c r="I37" s="48"/>
    </row>
    <row r="38" spans="2:9" ht="15.75" thickBot="1" x14ac:dyDescent="0.3">
      <c r="B38" s="47"/>
      <c r="C38" s="170" t="s">
        <v>11</v>
      </c>
      <c r="D38" s="388">
        <v>112</v>
      </c>
      <c r="E38" s="49"/>
      <c r="F38" s="179"/>
      <c r="G38" s="687" t="s">
        <v>30</v>
      </c>
      <c r="H38" s="688">
        <v>121</v>
      </c>
      <c r="I38" s="48"/>
    </row>
    <row r="39" spans="2:9" ht="15.75" thickBot="1" x14ac:dyDescent="0.3">
      <c r="B39" s="47"/>
      <c r="C39" s="167" t="s">
        <v>19</v>
      </c>
      <c r="D39" s="163">
        <v>1090</v>
      </c>
      <c r="E39" s="49"/>
      <c r="F39" s="179"/>
      <c r="G39" s="181" t="s">
        <v>31</v>
      </c>
      <c r="H39" s="179">
        <v>55</v>
      </c>
      <c r="I39" s="48"/>
    </row>
    <row r="40" spans="2:9" ht="15.75" thickBot="1" x14ac:dyDescent="0.3">
      <c r="B40" s="47"/>
      <c r="C40" s="49"/>
      <c r="D40" s="49"/>
      <c r="E40" s="49"/>
      <c r="F40" s="179"/>
      <c r="G40" s="689" t="s">
        <v>32</v>
      </c>
      <c r="H40" s="690">
        <v>1</v>
      </c>
      <c r="I40" s="48"/>
    </row>
    <row r="41" spans="2:9" ht="15.75" thickBot="1" x14ac:dyDescent="0.3">
      <c r="B41" s="47"/>
      <c r="C41" s="49"/>
      <c r="D41" s="49"/>
      <c r="E41" s="49"/>
      <c r="F41" s="181" t="s">
        <v>12</v>
      </c>
      <c r="H41" s="179">
        <v>152</v>
      </c>
      <c r="I41" s="48"/>
    </row>
    <row r="42" spans="2:9" ht="15.75" thickBot="1" x14ac:dyDescent="0.3">
      <c r="B42" s="47"/>
      <c r="C42" s="745" t="s">
        <v>33</v>
      </c>
      <c r="D42" s="746"/>
      <c r="E42" s="49"/>
      <c r="F42" s="182"/>
      <c r="G42" s="687" t="s">
        <v>30</v>
      </c>
      <c r="H42" s="688">
        <v>89</v>
      </c>
      <c r="I42" s="48"/>
    </row>
    <row r="43" spans="2:9" ht="15.75" thickBot="1" x14ac:dyDescent="0.3">
      <c r="B43" s="47"/>
      <c r="C43" s="151" t="s">
        <v>22</v>
      </c>
      <c r="D43" s="152" t="s">
        <v>5</v>
      </c>
      <c r="E43" s="49"/>
      <c r="F43" s="182"/>
      <c r="G43" s="181" t="s">
        <v>31</v>
      </c>
      <c r="H43" s="179">
        <v>63</v>
      </c>
      <c r="I43" s="48"/>
    </row>
    <row r="44" spans="2:9" ht="15.75" thickBot="1" x14ac:dyDescent="0.3">
      <c r="B44" s="47"/>
      <c r="C44" s="153"/>
      <c r="D44" s="154"/>
      <c r="E44" s="49"/>
      <c r="F44" s="181" t="s">
        <v>14</v>
      </c>
      <c r="H44" s="179">
        <v>84</v>
      </c>
      <c r="I44" s="48"/>
    </row>
    <row r="45" spans="2:9" ht="15.75" thickBot="1" x14ac:dyDescent="0.3">
      <c r="B45" s="47"/>
      <c r="C45" s="157" t="s">
        <v>34</v>
      </c>
      <c r="D45" s="157" t="s">
        <v>35</v>
      </c>
      <c r="E45" s="49"/>
      <c r="F45" s="182"/>
      <c r="G45" s="687" t="s">
        <v>30</v>
      </c>
      <c r="H45" s="688">
        <v>46</v>
      </c>
      <c r="I45" s="48"/>
    </row>
    <row r="46" spans="2:9" ht="15.75" thickBot="1" x14ac:dyDescent="0.3">
      <c r="B46" s="47"/>
      <c r="C46" s="156" t="s">
        <v>6</v>
      </c>
      <c r="D46" s="682">
        <v>13</v>
      </c>
      <c r="E46" s="49"/>
      <c r="F46" s="182"/>
      <c r="G46" s="181" t="s">
        <v>31</v>
      </c>
      <c r="H46" s="179">
        <v>38</v>
      </c>
      <c r="I46" s="48"/>
    </row>
    <row r="47" spans="2:9" ht="15.75" thickBot="1" x14ac:dyDescent="0.3">
      <c r="B47" s="47"/>
      <c r="C47" s="389" t="s">
        <v>30</v>
      </c>
      <c r="D47" s="683">
        <v>9</v>
      </c>
      <c r="E47" s="49"/>
      <c r="F47" s="181" t="s">
        <v>15</v>
      </c>
      <c r="H47" s="179">
        <v>536</v>
      </c>
      <c r="I47" s="48"/>
    </row>
    <row r="48" spans="2:9" ht="15.75" thickBot="1" x14ac:dyDescent="0.3">
      <c r="B48" s="47"/>
      <c r="C48" s="389" t="s">
        <v>31</v>
      </c>
      <c r="D48" s="683">
        <v>4</v>
      </c>
      <c r="E48" s="49"/>
      <c r="F48" s="182"/>
      <c r="G48" s="687" t="s">
        <v>30</v>
      </c>
      <c r="H48" s="688">
        <v>265</v>
      </c>
      <c r="I48" s="48"/>
    </row>
    <row r="49" spans="2:10" ht="19.5" thickBot="1" x14ac:dyDescent="0.3">
      <c r="B49" s="47"/>
      <c r="C49" s="156" t="s">
        <v>7</v>
      </c>
      <c r="D49" s="682">
        <v>419</v>
      </c>
      <c r="E49" s="49"/>
      <c r="F49" s="182"/>
      <c r="G49" s="181" t="s">
        <v>31</v>
      </c>
      <c r="H49" s="179">
        <v>270</v>
      </c>
      <c r="I49" s="48"/>
      <c r="J49" s="88" t="s">
        <v>36</v>
      </c>
    </row>
    <row r="50" spans="2:10" ht="15.75" thickBot="1" x14ac:dyDescent="0.3">
      <c r="B50" s="47"/>
      <c r="C50" s="389" t="s">
        <v>30</v>
      </c>
      <c r="D50" s="683">
        <v>148</v>
      </c>
      <c r="E50" s="49"/>
      <c r="F50" s="182"/>
      <c r="G50" s="181" t="s">
        <v>37</v>
      </c>
      <c r="H50" s="179"/>
      <c r="I50" s="48"/>
    </row>
    <row r="51" spans="2:10" ht="15.75" thickBot="1" x14ac:dyDescent="0.3">
      <c r="B51" s="47"/>
      <c r="C51" s="389" t="s">
        <v>31</v>
      </c>
      <c r="D51" s="683">
        <v>271</v>
      </c>
      <c r="E51" s="49"/>
      <c r="F51" s="182"/>
      <c r="G51" s="691" t="s">
        <v>32</v>
      </c>
      <c r="H51" s="692">
        <v>1</v>
      </c>
      <c r="I51" s="48"/>
    </row>
    <row r="52" spans="2:10" ht="15.75" thickBot="1" x14ac:dyDescent="0.3">
      <c r="B52" s="47"/>
      <c r="C52" s="156" t="s">
        <v>9</v>
      </c>
      <c r="D52" s="682">
        <v>546</v>
      </c>
      <c r="E52" s="49"/>
      <c r="F52" s="172" t="s">
        <v>16</v>
      </c>
      <c r="H52" s="169">
        <v>88</v>
      </c>
      <c r="I52" s="48"/>
    </row>
    <row r="53" spans="2:10" x14ac:dyDescent="0.25">
      <c r="B53" s="47"/>
      <c r="C53" s="389" t="s">
        <v>30</v>
      </c>
      <c r="D53" s="683">
        <v>437</v>
      </c>
      <c r="E53" s="49"/>
      <c r="F53" s="173"/>
      <c r="G53" s="177" t="s">
        <v>30</v>
      </c>
      <c r="H53" s="388">
        <v>48</v>
      </c>
      <c r="I53" s="48"/>
    </row>
    <row r="54" spans="2:10" ht="15.75" thickBot="1" x14ac:dyDescent="0.3">
      <c r="B54" s="47"/>
      <c r="C54" s="389" t="s">
        <v>31</v>
      </c>
      <c r="D54" s="683">
        <v>107</v>
      </c>
      <c r="E54" s="49"/>
      <c r="F54" s="173"/>
      <c r="G54" s="174" t="s">
        <v>31</v>
      </c>
      <c r="H54" s="169">
        <v>40</v>
      </c>
      <c r="I54" s="48"/>
    </row>
    <row r="55" spans="2:10" ht="15.75" thickBot="1" x14ac:dyDescent="0.3">
      <c r="B55" s="47"/>
      <c r="C55" s="389" t="s">
        <v>37</v>
      </c>
      <c r="D55" s="683"/>
      <c r="E55" s="49"/>
      <c r="F55" s="181" t="s">
        <v>17</v>
      </c>
      <c r="H55" s="179">
        <v>22</v>
      </c>
      <c r="I55" s="48"/>
    </row>
    <row r="56" spans="2:10" ht="15.75" thickBot="1" x14ac:dyDescent="0.3">
      <c r="B56" s="47"/>
      <c r="C56" s="389" t="s">
        <v>32</v>
      </c>
      <c r="D56" s="683">
        <v>2</v>
      </c>
      <c r="E56" s="49"/>
      <c r="F56" s="182"/>
      <c r="G56" s="181" t="s">
        <v>30</v>
      </c>
      <c r="H56" s="179">
        <v>15</v>
      </c>
      <c r="I56" s="48"/>
    </row>
    <row r="57" spans="2:10" ht="15.75" thickBot="1" x14ac:dyDescent="0.3">
      <c r="B57" s="47"/>
      <c r="C57" s="156" t="s">
        <v>11</v>
      </c>
      <c r="D57" s="682">
        <v>112</v>
      </c>
      <c r="E57" s="49"/>
      <c r="F57" s="423"/>
      <c r="G57" s="181" t="s">
        <v>31</v>
      </c>
      <c r="H57" s="179">
        <v>7</v>
      </c>
      <c r="I57" s="48"/>
    </row>
    <row r="58" spans="2:10" x14ac:dyDescent="0.25">
      <c r="B58" s="47"/>
      <c r="C58" s="389" t="s">
        <v>30</v>
      </c>
      <c r="D58" s="683">
        <v>18</v>
      </c>
      <c r="E58" s="49"/>
      <c r="F58" s="170" t="s">
        <v>18</v>
      </c>
      <c r="H58" s="685">
        <v>31</v>
      </c>
      <c r="I58" s="48"/>
    </row>
    <row r="59" spans="2:10" ht="15.75" thickBot="1" x14ac:dyDescent="0.3">
      <c r="B59" s="47"/>
      <c r="C59" s="389" t="s">
        <v>31</v>
      </c>
      <c r="D59" s="683">
        <v>94</v>
      </c>
      <c r="E59" s="49"/>
      <c r="F59" s="388"/>
      <c r="G59" s="686" t="s">
        <v>30</v>
      </c>
      <c r="H59" s="685">
        <v>28</v>
      </c>
      <c r="I59" s="48"/>
    </row>
    <row r="60" spans="2:10" ht="15.75" thickBot="1" x14ac:dyDescent="0.3">
      <c r="B60" s="47"/>
      <c r="C60" s="156" t="s">
        <v>38</v>
      </c>
      <c r="D60" s="682">
        <v>1090</v>
      </c>
      <c r="E60" s="49"/>
      <c r="F60" s="169"/>
      <c r="G60" s="686" t="s">
        <v>31</v>
      </c>
      <c r="H60" s="685">
        <v>3</v>
      </c>
      <c r="I60" s="48"/>
    </row>
    <row r="61" spans="2:10" ht="15.75" thickBot="1" x14ac:dyDescent="0.3">
      <c r="B61" s="47"/>
      <c r="E61" s="49"/>
      <c r="F61" s="168" t="s">
        <v>19</v>
      </c>
      <c r="G61" s="159"/>
      <c r="H61" s="163">
        <v>1090</v>
      </c>
      <c r="I61" s="48"/>
    </row>
    <row r="62" spans="2:10" x14ac:dyDescent="0.25">
      <c r="B62" s="47"/>
      <c r="C62" s="49"/>
      <c r="D62" s="49"/>
      <c r="E62" s="49"/>
      <c r="F62"/>
      <c r="G62"/>
      <c r="H62"/>
      <c r="I62" s="48"/>
    </row>
    <row r="63" spans="2:10" ht="15.75" thickBot="1" x14ac:dyDescent="0.3">
      <c r="B63" s="47"/>
      <c r="C63" s="49"/>
      <c r="D63" s="49"/>
      <c r="E63" s="49"/>
      <c r="F63"/>
      <c r="G63"/>
      <c r="H63"/>
      <c r="I63" s="48"/>
    </row>
    <row r="64" spans="2:10" x14ac:dyDescent="0.25">
      <c r="B64" s="47"/>
      <c r="C64" s="49"/>
      <c r="D64" s="49"/>
      <c r="E64" s="49"/>
      <c r="F64" s="150"/>
      <c r="G64" s="49"/>
      <c r="H64" s="150"/>
      <c r="I64" s="48"/>
    </row>
    <row r="65" spans="2:9" ht="16.149999999999999" customHeight="1" x14ac:dyDescent="0.25">
      <c r="B65" s="47"/>
      <c r="C65" s="49"/>
      <c r="D65" s="49"/>
      <c r="E65" s="49"/>
      <c r="F65" s="150"/>
      <c r="G65" s="49"/>
      <c r="H65" s="150"/>
      <c r="I65" s="48"/>
    </row>
    <row r="66" spans="2:9" x14ac:dyDescent="0.25">
      <c r="B66" s="47"/>
      <c r="C66" s="49"/>
      <c r="D66" s="49"/>
      <c r="E66" s="49"/>
      <c r="F66" s="150"/>
      <c r="G66" s="49"/>
      <c r="H66" s="150"/>
      <c r="I66" s="48"/>
    </row>
    <row r="67" spans="2:9" x14ac:dyDescent="0.25">
      <c r="B67" s="47"/>
      <c r="C67" s="49"/>
      <c r="D67" s="49"/>
      <c r="E67" s="149"/>
      <c r="F67" s="49"/>
      <c r="G67" s="49"/>
      <c r="H67" s="49"/>
      <c r="I67" s="48"/>
    </row>
    <row r="68" spans="2:9" x14ac:dyDescent="0.25">
      <c r="B68" s="47"/>
      <c r="E68" s="150"/>
      <c r="F68" s="49"/>
      <c r="G68" s="49"/>
      <c r="H68" s="49"/>
      <c r="I68" s="48"/>
    </row>
    <row r="69" spans="2:9" x14ac:dyDescent="0.25">
      <c r="B69" s="47"/>
      <c r="E69" s="150"/>
      <c r="F69" s="49"/>
      <c r="G69" s="49"/>
      <c r="H69" s="49"/>
      <c r="I69" s="48"/>
    </row>
    <row r="70" spans="2:9" x14ac:dyDescent="0.25">
      <c r="B70" s="47"/>
      <c r="E70" s="150"/>
      <c r="F70" s="49"/>
      <c r="G70" s="49"/>
      <c r="H70" s="49"/>
      <c r="I70" s="48"/>
    </row>
    <row r="71" spans="2:9" x14ac:dyDescent="0.25">
      <c r="B71" s="47"/>
      <c r="E71" s="150"/>
      <c r="F71" s="49"/>
      <c r="G71" s="49"/>
      <c r="H71" s="49"/>
      <c r="I71" s="48"/>
    </row>
    <row r="72" spans="2:9" x14ac:dyDescent="0.25">
      <c r="B72" s="47"/>
      <c r="E72" s="150"/>
      <c r="F72" s="49"/>
      <c r="G72" s="49"/>
      <c r="H72" s="49"/>
      <c r="I72" s="48"/>
    </row>
    <row r="73" spans="2:9" x14ac:dyDescent="0.25">
      <c r="B73" s="47"/>
      <c r="E73" s="150"/>
      <c r="F73" s="49"/>
      <c r="G73" s="49"/>
      <c r="H73" s="49"/>
      <c r="I73" s="48"/>
    </row>
    <row r="74" spans="2:9" x14ac:dyDescent="0.25">
      <c r="B74" s="47"/>
      <c r="E74" s="150"/>
      <c r="F74" s="49"/>
      <c r="G74" s="49"/>
      <c r="H74" s="49"/>
      <c r="I74" s="48"/>
    </row>
    <row r="75" spans="2:9" x14ac:dyDescent="0.25">
      <c r="B75" s="47"/>
      <c r="E75" s="150"/>
      <c r="F75" s="49"/>
      <c r="G75" s="49"/>
      <c r="H75" s="49"/>
      <c r="I75" s="48"/>
    </row>
    <row r="76" spans="2:9" x14ac:dyDescent="0.25">
      <c r="B76" s="47"/>
      <c r="E76" s="150"/>
      <c r="F76" s="49"/>
      <c r="G76" s="49"/>
      <c r="H76" s="49"/>
      <c r="I76" s="48"/>
    </row>
    <row r="77" spans="2:9" x14ac:dyDescent="0.25">
      <c r="B77" s="47"/>
      <c r="E77" s="150"/>
      <c r="F77" s="49"/>
      <c r="G77" s="49"/>
      <c r="H77" s="49"/>
      <c r="I77" s="48"/>
    </row>
    <row r="78" spans="2:9" x14ac:dyDescent="0.25">
      <c r="B78" s="47"/>
      <c r="E78" s="150"/>
      <c r="F78" s="49"/>
      <c r="G78" s="49"/>
      <c r="H78" s="49"/>
      <c r="I78" s="48"/>
    </row>
    <row r="79" spans="2:9" x14ac:dyDescent="0.25">
      <c r="B79" s="47"/>
      <c r="E79" s="150"/>
      <c r="F79" s="49"/>
      <c r="G79" s="49"/>
      <c r="H79" s="49"/>
      <c r="I79" s="48"/>
    </row>
    <row r="80" spans="2:9" x14ac:dyDescent="0.25">
      <c r="B80" s="47"/>
      <c r="E80" s="150"/>
      <c r="F80" s="49"/>
      <c r="G80" s="49"/>
      <c r="H80" s="49"/>
      <c r="I80" s="48"/>
    </row>
    <row r="81" spans="2:9" x14ac:dyDescent="0.25">
      <c r="B81" s="47"/>
      <c r="E81" s="150"/>
      <c r="F81" s="49"/>
      <c r="G81" s="49"/>
      <c r="H81" s="49"/>
      <c r="I81" s="48"/>
    </row>
    <row r="82" spans="2:9" x14ac:dyDescent="0.25">
      <c r="B82" s="47"/>
      <c r="E82" s="150"/>
      <c r="F82" s="49"/>
      <c r="G82" s="49"/>
      <c r="H82" s="49"/>
      <c r="I82" s="48"/>
    </row>
    <row r="83" spans="2:9" x14ac:dyDescent="0.25">
      <c r="B83" s="47"/>
      <c r="E83" s="150"/>
      <c r="F83" s="49"/>
      <c r="G83" s="49"/>
      <c r="H83" s="49"/>
      <c r="I83" s="48"/>
    </row>
    <row r="84" spans="2:9" x14ac:dyDescent="0.25">
      <c r="B84" s="47"/>
      <c r="E84" s="150"/>
      <c r="F84" s="49"/>
      <c r="G84" s="49"/>
      <c r="H84" s="49"/>
      <c r="I84" s="48"/>
    </row>
    <row r="85" spans="2:9" x14ac:dyDescent="0.25">
      <c r="B85" s="47"/>
      <c r="E85" s="150"/>
      <c r="F85" s="49"/>
      <c r="G85" s="49"/>
      <c r="H85" s="49"/>
      <c r="I85" s="48"/>
    </row>
    <row r="86" spans="2:9" x14ac:dyDescent="0.25">
      <c r="B86" s="47"/>
      <c r="C86"/>
      <c r="D86"/>
      <c r="E86" s="150"/>
      <c r="F86" s="49"/>
      <c r="G86" s="49"/>
      <c r="H86" s="49"/>
      <c r="I86" s="48"/>
    </row>
    <row r="87" spans="2:9" x14ac:dyDescent="0.25">
      <c r="B87" s="47"/>
      <c r="C87"/>
      <c r="D87"/>
      <c r="E87" s="150"/>
      <c r="F87" s="49"/>
      <c r="G87" s="49"/>
      <c r="H87" s="49"/>
      <c r="I87" s="48"/>
    </row>
    <row r="88" spans="2:9" x14ac:dyDescent="0.25">
      <c r="B88" s="47"/>
      <c r="C88" s="150"/>
      <c r="D88" s="150"/>
      <c r="E88" s="150"/>
      <c r="F88" s="49"/>
      <c r="G88" s="49"/>
      <c r="H88" s="49"/>
      <c r="I88" s="48"/>
    </row>
    <row r="89" spans="2:9" ht="15.75" thickBot="1" x14ac:dyDescent="0.3">
      <c r="B89" s="50"/>
      <c r="C89" s="51"/>
      <c r="D89" s="51"/>
      <c r="E89" s="51"/>
      <c r="F89" s="51"/>
      <c r="G89" s="51"/>
      <c r="H89" s="51"/>
      <c r="I89" s="52"/>
    </row>
    <row r="90" spans="2:9" ht="15.75" thickBot="1" x14ac:dyDescent="0.3"/>
    <row r="91" spans="2:9" ht="15.75" thickBot="1" x14ac:dyDescent="0.3">
      <c r="E91" s="43">
        <v>71</v>
      </c>
      <c r="F91" s="43">
        <v>280</v>
      </c>
      <c r="G91" s="521"/>
      <c r="H91" s="43">
        <v>18</v>
      </c>
    </row>
    <row r="92" spans="2:9" x14ac:dyDescent="0.25">
      <c r="E92" s="43">
        <v>182</v>
      </c>
      <c r="F92" s="43">
        <v>265</v>
      </c>
      <c r="G92" s="522">
        <v>133</v>
      </c>
      <c r="H92" s="43">
        <v>27</v>
      </c>
    </row>
    <row r="93" spans="2:9" ht="15.75" thickBot="1" x14ac:dyDescent="0.3">
      <c r="E93" s="43">
        <v>194</v>
      </c>
      <c r="G93" s="523">
        <v>59</v>
      </c>
      <c r="H93" s="43">
        <f>SUM(H91:H92)</f>
        <v>45</v>
      </c>
    </row>
    <row r="94" spans="2:9" ht="15.75" thickBot="1" x14ac:dyDescent="0.3">
      <c r="E94" s="43">
        <v>65</v>
      </c>
      <c r="F94" s="43">
        <f>SUM(F91:F93)</f>
        <v>545</v>
      </c>
      <c r="G94" s="521"/>
      <c r="H94" s="43">
        <v>39</v>
      </c>
    </row>
    <row r="95" spans="2:9" x14ac:dyDescent="0.25">
      <c r="E95" s="43">
        <v>15</v>
      </c>
      <c r="G95" s="522">
        <v>84</v>
      </c>
      <c r="H95" s="43">
        <f>SUM(H93:H94)</f>
        <v>84</v>
      </c>
    </row>
    <row r="96" spans="2:9" ht="15.75" thickBot="1" x14ac:dyDescent="0.3">
      <c r="E96" s="43">
        <v>18</v>
      </c>
      <c r="G96" s="523">
        <v>67</v>
      </c>
    </row>
    <row r="97" spans="5:7" ht="15.75" thickBot="1" x14ac:dyDescent="0.3">
      <c r="E97" s="43">
        <f>SUM(E91:E96)</f>
        <v>545</v>
      </c>
      <c r="G97" s="521"/>
    </row>
    <row r="98" spans="5:7" x14ac:dyDescent="0.25">
      <c r="G98" s="522">
        <v>28</v>
      </c>
    </row>
    <row r="99" spans="5:7" ht="15.75" thickBot="1" x14ac:dyDescent="0.3">
      <c r="G99" s="523">
        <v>3</v>
      </c>
    </row>
    <row r="100" spans="5:7" ht="15.75" thickBot="1" x14ac:dyDescent="0.3">
      <c r="G100" s="521"/>
    </row>
    <row r="101" spans="5:7" x14ac:dyDescent="0.25">
      <c r="G101" s="522">
        <v>39</v>
      </c>
    </row>
    <row r="102" spans="5:7" ht="15.75" thickBot="1" x14ac:dyDescent="0.3">
      <c r="G102" s="523">
        <v>45</v>
      </c>
    </row>
    <row r="103" spans="5:7" ht="15.75" thickBot="1" x14ac:dyDescent="0.3">
      <c r="G103" s="521"/>
    </row>
    <row r="104" spans="5:7" x14ac:dyDescent="0.25">
      <c r="G104" s="522">
        <v>280</v>
      </c>
    </row>
    <row r="105" spans="5:7" x14ac:dyDescent="0.25">
      <c r="G105" s="524">
        <v>265</v>
      </c>
    </row>
    <row r="106" spans="5:7" ht="15.75" thickBot="1" x14ac:dyDescent="0.3">
      <c r="G106" s="525"/>
    </row>
    <row r="107" spans="5:7" x14ac:dyDescent="0.25">
      <c r="G107" s="522">
        <v>59</v>
      </c>
    </row>
    <row r="108" spans="5:7" ht="15.75" thickBot="1" x14ac:dyDescent="0.3">
      <c r="G108" s="523">
        <v>38</v>
      </c>
    </row>
    <row r="109" spans="5:7" ht="15.75" thickBot="1" x14ac:dyDescent="0.3">
      <c r="G109" s="521"/>
    </row>
    <row r="110" spans="5:7" x14ac:dyDescent="0.25">
      <c r="G110" s="522">
        <v>11</v>
      </c>
    </row>
    <row r="111" spans="5:7" ht="15.75" thickBot="1" x14ac:dyDescent="0.3">
      <c r="G111" s="523">
        <v>11</v>
      </c>
    </row>
    <row r="112" spans="5:7" x14ac:dyDescent="0.25">
      <c r="G112" s="43">
        <f>SUM(G91:G111)</f>
        <v>1122</v>
      </c>
    </row>
  </sheetData>
  <sheetProtection algorithmName="SHA-512" hashValue="AnaRq/IAJ2cKDXgRYWnNcZlO3EHfOimpGrqAu+jl7RPubBa/KpSI2Xa+axOFo6iSz66OXy/6tuPhd3J/BDlIAA==" saltValue="1j+ugnTP9TTFWehItKPs8w==" spinCount="100000" sheet="1" objects="1" scenarios="1"/>
  <mergeCells count="8">
    <mergeCell ref="C42:D42"/>
    <mergeCell ref="C33:D33"/>
    <mergeCell ref="F33:H33"/>
    <mergeCell ref="C4:D4"/>
    <mergeCell ref="C2:H2"/>
    <mergeCell ref="F4:G4"/>
    <mergeCell ref="F18:G18"/>
    <mergeCell ref="C18:D18"/>
  </mergeCell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D99C8-B3DE-4AE0-A596-91432E65C782}">
  <dimension ref="A1:DZ80"/>
  <sheetViews>
    <sheetView showGridLines="0" tabSelected="1" zoomScale="40" zoomScaleNormal="40" workbookViewId="0">
      <selection activeCell="F10" sqref="F10"/>
    </sheetView>
  </sheetViews>
  <sheetFormatPr baseColWidth="10" defaultColWidth="11.5703125" defaultRowHeight="15" x14ac:dyDescent="0.25"/>
  <cols>
    <col min="1" max="1" width="5.28515625" style="694" customWidth="1"/>
    <col min="2" max="2" width="22.140625" style="694" customWidth="1"/>
    <col min="3" max="3" width="18.5703125" style="695" customWidth="1"/>
    <col min="4" max="4" width="20.28515625" style="695" customWidth="1"/>
    <col min="5" max="5" width="22.85546875" style="695" customWidth="1"/>
    <col min="6" max="6" width="115" style="727" customWidth="1"/>
    <col min="7" max="7" width="40.85546875" style="694" customWidth="1"/>
    <col min="8" max="8" width="43.140625" style="694" customWidth="1"/>
    <col min="9" max="9" width="47.42578125" style="694" customWidth="1"/>
    <col min="10" max="10" width="36.7109375" style="694" customWidth="1"/>
    <col min="11" max="11" width="21.85546875" style="694" customWidth="1"/>
    <col min="12" max="12" width="23.28515625" style="694" customWidth="1"/>
    <col min="13" max="13" width="21.7109375" style="694" customWidth="1"/>
    <col min="14" max="14" width="26.28515625" style="695" customWidth="1"/>
    <col min="15" max="15" width="25.5703125" style="695" customWidth="1"/>
    <col min="16" max="16" width="71.140625" style="702" customWidth="1"/>
    <col min="17" max="16384" width="11.5703125" style="694"/>
  </cols>
  <sheetData>
    <row r="1" spans="2:16" x14ac:dyDescent="0.25">
      <c r="B1" s="765"/>
      <c r="C1" s="771" t="s">
        <v>39</v>
      </c>
      <c r="D1" s="771"/>
      <c r="E1" s="771"/>
      <c r="F1" s="771"/>
      <c r="G1" s="771"/>
      <c r="H1" s="771"/>
      <c r="I1" s="771"/>
      <c r="J1" s="771"/>
      <c r="K1" s="771"/>
      <c r="L1" s="771"/>
      <c r="M1" s="771"/>
      <c r="N1" s="771"/>
      <c r="O1" s="771"/>
      <c r="P1" s="701"/>
    </row>
    <row r="2" spans="2:16" x14ac:dyDescent="0.25">
      <c r="B2" s="766"/>
      <c r="C2" s="772"/>
      <c r="D2" s="772"/>
      <c r="E2" s="772"/>
      <c r="F2" s="772"/>
      <c r="G2" s="772"/>
      <c r="H2" s="772"/>
      <c r="I2" s="772"/>
      <c r="J2" s="772"/>
      <c r="K2" s="772"/>
      <c r="L2" s="772"/>
      <c r="M2" s="772"/>
      <c r="N2" s="772"/>
      <c r="O2" s="772"/>
      <c r="P2" s="698"/>
    </row>
    <row r="3" spans="2:16" x14ac:dyDescent="0.25">
      <c r="B3" s="766"/>
      <c r="C3" s="773"/>
      <c r="D3" s="773"/>
      <c r="E3" s="773"/>
      <c r="F3" s="773"/>
      <c r="G3" s="773"/>
      <c r="H3" s="773"/>
      <c r="I3" s="773"/>
      <c r="J3" s="773"/>
      <c r="K3" s="773"/>
      <c r="L3" s="773"/>
      <c r="M3" s="773"/>
      <c r="N3" s="773"/>
      <c r="O3" s="773"/>
      <c r="P3" s="698"/>
    </row>
    <row r="4" spans="2:16" ht="20.25" x14ac:dyDescent="0.25">
      <c r="B4" s="766"/>
      <c r="C4" s="772" t="s">
        <v>40</v>
      </c>
      <c r="D4" s="772"/>
      <c r="E4" s="772"/>
      <c r="F4" s="772"/>
      <c r="G4" s="772"/>
      <c r="H4" s="772"/>
      <c r="I4" s="772"/>
      <c r="J4" s="772"/>
      <c r="K4" s="772"/>
      <c r="L4" s="772"/>
      <c r="M4" s="772"/>
      <c r="N4" s="772"/>
      <c r="O4" s="772"/>
      <c r="P4" s="698"/>
    </row>
    <row r="5" spans="2:16" x14ac:dyDescent="0.25">
      <c r="B5" s="766"/>
      <c r="C5" s="773"/>
      <c r="D5" s="773"/>
      <c r="E5" s="773"/>
      <c r="F5" s="773"/>
      <c r="G5" s="773"/>
      <c r="H5" s="773"/>
      <c r="I5" s="773"/>
      <c r="J5" s="773"/>
      <c r="K5" s="773"/>
      <c r="L5" s="773"/>
      <c r="M5" s="773"/>
      <c r="N5" s="773"/>
      <c r="O5" s="773"/>
      <c r="P5" s="698"/>
    </row>
    <row r="6" spans="2:16" ht="15.75" x14ac:dyDescent="0.25">
      <c r="B6" s="12" t="s">
        <v>41</v>
      </c>
      <c r="C6" s="22"/>
      <c r="D6" s="10"/>
      <c r="E6" s="10"/>
      <c r="F6" s="726"/>
      <c r="G6" s="769"/>
      <c r="H6" s="769"/>
      <c r="I6" s="769"/>
      <c r="J6" s="769"/>
      <c r="K6" s="769"/>
      <c r="L6" s="769"/>
      <c r="M6" s="769"/>
      <c r="N6" s="769"/>
      <c r="O6" s="769"/>
      <c r="P6" s="698"/>
    </row>
    <row r="7" spans="2:16" ht="15.75" x14ac:dyDescent="0.25">
      <c r="B7" s="12" t="s">
        <v>42</v>
      </c>
      <c r="C7" s="22"/>
      <c r="D7" s="769"/>
      <c r="E7" s="769"/>
      <c r="F7" s="769"/>
      <c r="G7" s="769"/>
      <c r="H7" s="769"/>
      <c r="I7" s="769"/>
      <c r="J7" s="769"/>
      <c r="K7" s="769"/>
      <c r="L7" s="769"/>
      <c r="M7" s="769"/>
      <c r="N7" s="769"/>
      <c r="O7" s="769"/>
      <c r="P7" s="699"/>
    </row>
    <row r="8" spans="2:16" ht="15.75" x14ac:dyDescent="0.25">
      <c r="B8" s="12" t="s">
        <v>43</v>
      </c>
      <c r="C8" s="22"/>
      <c r="D8" s="22"/>
      <c r="E8" s="22"/>
      <c r="F8" s="726"/>
      <c r="G8" s="10"/>
      <c r="H8" s="10"/>
      <c r="I8" s="10"/>
      <c r="J8" s="10"/>
      <c r="K8" s="10"/>
      <c r="L8" s="10"/>
      <c r="M8" s="10"/>
      <c r="N8" s="22"/>
      <c r="O8" s="22"/>
      <c r="P8" s="698"/>
    </row>
    <row r="9" spans="2:16" ht="15.75" x14ac:dyDescent="0.25">
      <c r="B9" s="770" t="s">
        <v>44</v>
      </c>
      <c r="C9" s="770"/>
      <c r="D9" s="770"/>
      <c r="E9" s="770"/>
      <c r="F9" s="703" t="s">
        <v>45</v>
      </c>
      <c r="G9" s="10"/>
      <c r="H9" s="10"/>
      <c r="I9" s="10"/>
      <c r="J9" s="10"/>
      <c r="K9" s="10"/>
      <c r="L9" s="10"/>
      <c r="M9" s="10"/>
      <c r="N9" s="22"/>
      <c r="O9" s="22"/>
      <c r="P9" s="698"/>
    </row>
    <row r="10" spans="2:16" ht="15.75" x14ac:dyDescent="0.25">
      <c r="B10" s="770" t="s">
        <v>46</v>
      </c>
      <c r="C10" s="770"/>
      <c r="D10" s="770"/>
      <c r="E10" s="770"/>
      <c r="F10" s="703" t="s">
        <v>47</v>
      </c>
      <c r="G10" s="10"/>
      <c r="H10" s="10"/>
      <c r="I10" s="10"/>
      <c r="J10" s="10"/>
      <c r="K10" s="10"/>
      <c r="L10" s="10"/>
      <c r="M10" s="10"/>
      <c r="N10" s="22"/>
      <c r="O10" s="22"/>
      <c r="P10" s="698"/>
    </row>
    <row r="11" spans="2:16" ht="15.75" x14ac:dyDescent="0.25">
      <c r="B11" s="770" t="s">
        <v>48</v>
      </c>
      <c r="C11" s="770"/>
      <c r="D11" s="770"/>
      <c r="E11" s="770"/>
      <c r="F11" s="704"/>
      <c r="G11" s="10"/>
      <c r="H11" s="10"/>
      <c r="I11" s="10"/>
      <c r="J11" s="10"/>
      <c r="K11" s="10"/>
      <c r="L11" s="10"/>
      <c r="M11" s="10"/>
      <c r="N11" s="22"/>
      <c r="O11" s="22"/>
      <c r="P11" s="698"/>
    </row>
    <row r="12" spans="2:16" ht="15.75" x14ac:dyDescent="0.25">
      <c r="B12" s="767"/>
      <c r="C12" s="768"/>
      <c r="D12" s="768"/>
      <c r="E12" s="768"/>
      <c r="F12" s="768"/>
      <c r="G12" s="768"/>
      <c r="H12" s="768"/>
      <c r="I12" s="768"/>
      <c r="J12" s="768"/>
      <c r="K12" s="768"/>
      <c r="L12" s="768"/>
      <c r="M12" s="768"/>
      <c r="N12" s="768"/>
      <c r="O12" s="768"/>
      <c r="P12" s="700"/>
    </row>
    <row r="13" spans="2:16" ht="63" x14ac:dyDescent="0.25">
      <c r="B13" s="712" t="s">
        <v>49</v>
      </c>
      <c r="C13" s="712" t="s">
        <v>3</v>
      </c>
      <c r="D13" s="712" t="s">
        <v>50</v>
      </c>
      <c r="E13" s="712" t="s">
        <v>51</v>
      </c>
      <c r="F13" s="734" t="s">
        <v>52</v>
      </c>
      <c r="G13" s="712" t="s">
        <v>53</v>
      </c>
      <c r="H13" s="712" t="s">
        <v>54</v>
      </c>
      <c r="I13" s="712" t="s">
        <v>55</v>
      </c>
      <c r="J13" s="713" t="s">
        <v>56</v>
      </c>
      <c r="K13" s="713" t="s">
        <v>57</v>
      </c>
      <c r="L13" s="714" t="s">
        <v>58</v>
      </c>
      <c r="M13" s="714" t="s">
        <v>59</v>
      </c>
      <c r="N13" s="715" t="s">
        <v>60</v>
      </c>
      <c r="O13" s="715" t="s">
        <v>61</v>
      </c>
      <c r="P13" s="713" t="s">
        <v>62</v>
      </c>
    </row>
    <row r="14" spans="2:16" ht="90.75" x14ac:dyDescent="0.25">
      <c r="B14" s="95" t="s">
        <v>63</v>
      </c>
      <c r="C14" s="132" t="s">
        <v>11</v>
      </c>
      <c r="D14" s="758" t="s">
        <v>64</v>
      </c>
      <c r="E14" s="758" t="s">
        <v>65</v>
      </c>
      <c r="F14" s="751" t="s">
        <v>3222</v>
      </c>
      <c r="G14" s="751" t="s">
        <v>66</v>
      </c>
      <c r="H14" s="731" t="s">
        <v>3210</v>
      </c>
      <c r="I14" s="731" t="s">
        <v>3156</v>
      </c>
      <c r="J14" s="735" t="s">
        <v>3162</v>
      </c>
      <c r="K14" s="115">
        <v>1</v>
      </c>
      <c r="L14" s="705">
        <v>45518</v>
      </c>
      <c r="M14" s="705">
        <v>45565</v>
      </c>
      <c r="N14" s="116">
        <f t="shared" ref="N14:N19" si="0">(M14-L14)/7</f>
        <v>6.7142857142857144</v>
      </c>
      <c r="O14" s="538">
        <v>0</v>
      </c>
      <c r="P14" s="707" t="s">
        <v>3227</v>
      </c>
    </row>
    <row r="15" spans="2:16" s="696" customFormat="1" ht="90.75" x14ac:dyDescent="0.25">
      <c r="B15" s="95" t="s">
        <v>63</v>
      </c>
      <c r="C15" s="132" t="s">
        <v>11</v>
      </c>
      <c r="D15" s="759"/>
      <c r="E15" s="759"/>
      <c r="F15" s="752"/>
      <c r="G15" s="752"/>
      <c r="H15" s="92" t="s">
        <v>3207</v>
      </c>
      <c r="I15" s="108" t="s">
        <v>3163</v>
      </c>
      <c r="J15" s="736" t="s">
        <v>3204</v>
      </c>
      <c r="K15" s="115">
        <v>1</v>
      </c>
      <c r="L15" s="705">
        <v>45519</v>
      </c>
      <c r="M15" s="705">
        <v>45883</v>
      </c>
      <c r="N15" s="116">
        <f t="shared" si="0"/>
        <v>52</v>
      </c>
      <c r="O15" s="538">
        <v>0</v>
      </c>
      <c r="P15" s="707" t="s">
        <v>3227</v>
      </c>
    </row>
    <row r="16" spans="2:16" s="696" customFormat="1" ht="90.75" x14ac:dyDescent="0.25">
      <c r="B16" s="95" t="s">
        <v>63</v>
      </c>
      <c r="C16" s="132" t="s">
        <v>11</v>
      </c>
      <c r="D16" s="759"/>
      <c r="E16" s="759"/>
      <c r="F16" s="752"/>
      <c r="G16" s="752"/>
      <c r="H16" s="731" t="s">
        <v>3211</v>
      </c>
      <c r="I16" s="731" t="s">
        <v>3153</v>
      </c>
      <c r="J16" s="735" t="s">
        <v>3162</v>
      </c>
      <c r="K16" s="115">
        <v>1</v>
      </c>
      <c r="L16" s="705">
        <v>45518</v>
      </c>
      <c r="M16" s="705">
        <v>45565</v>
      </c>
      <c r="N16" s="116">
        <f t="shared" si="0"/>
        <v>6.7142857142857144</v>
      </c>
      <c r="O16" s="538">
        <v>0</v>
      </c>
      <c r="P16" s="707" t="s">
        <v>3227</v>
      </c>
    </row>
    <row r="17" spans="1:130" s="696" customFormat="1" ht="90.75" x14ac:dyDescent="0.25">
      <c r="B17" s="95" t="s">
        <v>63</v>
      </c>
      <c r="C17" s="132" t="s">
        <v>11</v>
      </c>
      <c r="D17" s="759"/>
      <c r="E17" s="759"/>
      <c r="F17" s="752"/>
      <c r="G17" s="752"/>
      <c r="H17" s="92" t="s">
        <v>3157</v>
      </c>
      <c r="I17" s="108" t="s">
        <v>3154</v>
      </c>
      <c r="J17" s="736" t="s">
        <v>3201</v>
      </c>
      <c r="K17" s="115">
        <v>1</v>
      </c>
      <c r="L17" s="705">
        <v>45520</v>
      </c>
      <c r="M17" s="705">
        <v>45884</v>
      </c>
      <c r="N17" s="116">
        <f t="shared" si="0"/>
        <v>52</v>
      </c>
      <c r="O17" s="538">
        <v>0</v>
      </c>
      <c r="P17" s="707" t="s">
        <v>3227</v>
      </c>
    </row>
    <row r="18" spans="1:130" s="696" customFormat="1" ht="90.75" x14ac:dyDescent="0.25">
      <c r="B18" s="95" t="s">
        <v>63</v>
      </c>
      <c r="C18" s="132" t="s">
        <v>11</v>
      </c>
      <c r="D18" s="759"/>
      <c r="E18" s="759"/>
      <c r="F18" s="752"/>
      <c r="G18" s="752"/>
      <c r="H18" s="731" t="s">
        <v>3211</v>
      </c>
      <c r="I18" s="731" t="s">
        <v>3153</v>
      </c>
      <c r="J18" s="735" t="s">
        <v>3162</v>
      </c>
      <c r="K18" s="115">
        <v>1</v>
      </c>
      <c r="L18" s="705">
        <v>45518</v>
      </c>
      <c r="M18" s="705">
        <v>45565</v>
      </c>
      <c r="N18" s="116">
        <f t="shared" si="0"/>
        <v>6.7142857142857144</v>
      </c>
      <c r="O18" s="538">
        <v>0</v>
      </c>
      <c r="P18" s="707" t="s">
        <v>3227</v>
      </c>
    </row>
    <row r="19" spans="1:130" s="728" customFormat="1" ht="90.75" x14ac:dyDescent="0.25">
      <c r="A19" s="696"/>
      <c r="B19" s="95" t="s">
        <v>63</v>
      </c>
      <c r="C19" s="132" t="s">
        <v>11</v>
      </c>
      <c r="D19" s="759"/>
      <c r="E19" s="759"/>
      <c r="F19" s="752"/>
      <c r="G19" s="752"/>
      <c r="H19" s="98" t="s">
        <v>3208</v>
      </c>
      <c r="I19" s="98" t="s">
        <v>3176</v>
      </c>
      <c r="J19" s="732" t="s">
        <v>3201</v>
      </c>
      <c r="K19" s="730">
        <v>1</v>
      </c>
      <c r="L19" s="729">
        <v>45519</v>
      </c>
      <c r="M19" s="729">
        <v>45885</v>
      </c>
      <c r="N19" s="116">
        <f t="shared" si="0"/>
        <v>52.285714285714285</v>
      </c>
      <c r="O19" s="538">
        <v>0</v>
      </c>
      <c r="P19" s="707" t="s">
        <v>3227</v>
      </c>
      <c r="Q19" s="696"/>
      <c r="R19" s="696"/>
      <c r="S19" s="696"/>
      <c r="T19" s="696"/>
      <c r="U19" s="696"/>
      <c r="V19" s="696"/>
      <c r="W19" s="696"/>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696"/>
      <c r="BT19" s="696"/>
      <c r="BU19" s="696"/>
      <c r="BV19" s="696"/>
      <c r="BW19" s="696"/>
      <c r="BX19" s="696"/>
      <c r="BY19" s="696"/>
      <c r="BZ19" s="696"/>
      <c r="CA19" s="696"/>
      <c r="CB19" s="696"/>
      <c r="CC19" s="696"/>
      <c r="CD19" s="696"/>
      <c r="CE19" s="696"/>
      <c r="CF19" s="696"/>
      <c r="CG19" s="696"/>
      <c r="CH19" s="696"/>
      <c r="CI19" s="696"/>
      <c r="CJ19" s="696"/>
      <c r="CK19" s="696"/>
      <c r="CL19" s="696"/>
      <c r="CM19" s="696"/>
      <c r="CN19" s="696"/>
      <c r="CO19" s="696"/>
      <c r="CP19" s="696"/>
      <c r="CQ19" s="696"/>
      <c r="CR19" s="696"/>
      <c r="CS19" s="696"/>
      <c r="CT19" s="696"/>
      <c r="CU19" s="696"/>
      <c r="CV19" s="696"/>
      <c r="CW19" s="696"/>
      <c r="CX19" s="696"/>
      <c r="CY19" s="696"/>
      <c r="CZ19" s="696"/>
      <c r="DA19" s="696"/>
      <c r="DB19" s="696"/>
      <c r="DC19" s="696"/>
      <c r="DD19" s="696"/>
      <c r="DE19" s="696"/>
      <c r="DF19" s="696"/>
      <c r="DG19" s="696"/>
      <c r="DH19" s="696"/>
      <c r="DI19" s="696"/>
      <c r="DJ19" s="696"/>
      <c r="DK19" s="696"/>
      <c r="DL19" s="696"/>
      <c r="DM19" s="696"/>
      <c r="DN19" s="696"/>
      <c r="DO19" s="696"/>
      <c r="DP19" s="696"/>
      <c r="DQ19" s="696"/>
      <c r="DR19" s="696"/>
      <c r="DS19" s="696"/>
      <c r="DT19" s="696"/>
      <c r="DU19" s="696"/>
      <c r="DV19" s="696"/>
      <c r="DW19" s="696"/>
      <c r="DX19" s="696"/>
      <c r="DY19" s="696"/>
      <c r="DZ19" s="696"/>
    </row>
    <row r="20" spans="1:130" s="696" customFormat="1" ht="75.75" x14ac:dyDescent="0.25">
      <c r="B20" s="90" t="s">
        <v>63</v>
      </c>
      <c r="C20" s="133" t="s">
        <v>11</v>
      </c>
      <c r="D20" s="759"/>
      <c r="E20" s="759"/>
      <c r="F20" s="752"/>
      <c r="G20" s="752"/>
      <c r="H20" s="740" t="s">
        <v>3211</v>
      </c>
      <c r="I20" s="740" t="s">
        <v>3153</v>
      </c>
      <c r="J20" s="740" t="s">
        <v>3162</v>
      </c>
      <c r="K20" s="730">
        <v>1</v>
      </c>
      <c r="L20" s="729">
        <v>45518</v>
      </c>
      <c r="M20" s="729">
        <v>45565</v>
      </c>
      <c r="N20" s="118">
        <f>(M20-L20)/7</f>
        <v>6.7142857142857144</v>
      </c>
      <c r="O20" s="718">
        <v>0</v>
      </c>
      <c r="P20" s="732" t="s">
        <v>3229</v>
      </c>
    </row>
    <row r="21" spans="1:130" s="696" customFormat="1" ht="90.75" x14ac:dyDescent="0.2">
      <c r="B21" s="90" t="s">
        <v>63</v>
      </c>
      <c r="C21" s="133" t="s">
        <v>11</v>
      </c>
      <c r="D21" s="759"/>
      <c r="E21" s="759"/>
      <c r="F21" s="752"/>
      <c r="G21" s="752"/>
      <c r="H21" s="121" t="s">
        <v>3158</v>
      </c>
      <c r="I21" s="741" t="s">
        <v>3155</v>
      </c>
      <c r="J21" s="121" t="s">
        <v>3201</v>
      </c>
      <c r="K21" s="730">
        <v>1</v>
      </c>
      <c r="L21" s="729">
        <v>45519</v>
      </c>
      <c r="M21" s="729">
        <v>45883</v>
      </c>
      <c r="N21" s="118">
        <f>(M21-L21)/7</f>
        <v>52</v>
      </c>
      <c r="O21" s="718">
        <v>0</v>
      </c>
      <c r="P21" s="743" t="s">
        <v>3227</v>
      </c>
    </row>
    <row r="22" spans="1:130" s="696" customFormat="1" ht="105.75" x14ac:dyDescent="0.25">
      <c r="B22" s="744" t="s">
        <v>63</v>
      </c>
      <c r="C22" s="134" t="s">
        <v>11</v>
      </c>
      <c r="D22" s="759"/>
      <c r="E22" s="759"/>
      <c r="F22" s="752"/>
      <c r="G22" s="752"/>
      <c r="H22" s="98" t="s">
        <v>68</v>
      </c>
      <c r="I22" s="108" t="s">
        <v>3181</v>
      </c>
      <c r="J22" s="736" t="s">
        <v>3177</v>
      </c>
      <c r="K22" s="115">
        <v>1</v>
      </c>
      <c r="L22" s="705">
        <v>45519</v>
      </c>
      <c r="M22" s="705">
        <v>45657</v>
      </c>
      <c r="N22" s="116">
        <f>(M22-L22)/7</f>
        <v>19.714285714285715</v>
      </c>
      <c r="O22" s="538">
        <v>0</v>
      </c>
      <c r="P22" s="736" t="s">
        <v>3230</v>
      </c>
    </row>
    <row r="23" spans="1:130" s="696" customFormat="1" ht="150" x14ac:dyDescent="0.25">
      <c r="B23" s="90" t="s">
        <v>63</v>
      </c>
      <c r="C23" s="133" t="s">
        <v>11</v>
      </c>
      <c r="D23" s="759"/>
      <c r="E23" s="759"/>
      <c r="F23" s="752"/>
      <c r="G23" s="752"/>
      <c r="H23" s="98" t="s">
        <v>3182</v>
      </c>
      <c r="I23" s="98" t="s">
        <v>3182</v>
      </c>
      <c r="J23" s="733" t="s">
        <v>67</v>
      </c>
      <c r="K23" s="716">
        <v>1</v>
      </c>
      <c r="L23" s="717">
        <v>45519</v>
      </c>
      <c r="M23" s="717">
        <v>45657</v>
      </c>
      <c r="N23" s="118">
        <f>(M23-L23)/7</f>
        <v>19.714285714285715</v>
      </c>
      <c r="O23" s="718">
        <v>0</v>
      </c>
      <c r="P23" s="736" t="s">
        <v>3231</v>
      </c>
    </row>
    <row r="24" spans="1:130" s="710" customFormat="1" ht="150" x14ac:dyDescent="0.25">
      <c r="A24" s="696"/>
      <c r="B24" s="90" t="s">
        <v>63</v>
      </c>
      <c r="C24" s="133" t="s">
        <v>11</v>
      </c>
      <c r="D24" s="759"/>
      <c r="E24" s="759"/>
      <c r="F24" s="752"/>
      <c r="G24" s="752"/>
      <c r="H24" s="98" t="s">
        <v>3182</v>
      </c>
      <c r="I24" s="98" t="s">
        <v>3182</v>
      </c>
      <c r="J24" s="733" t="s">
        <v>67</v>
      </c>
      <c r="K24" s="716">
        <v>1</v>
      </c>
      <c r="L24" s="717">
        <v>45519</v>
      </c>
      <c r="M24" s="717">
        <v>45657</v>
      </c>
      <c r="N24" s="118">
        <f t="shared" ref="N24:N26" si="1">(M24-L24)/7</f>
        <v>19.714285714285715</v>
      </c>
      <c r="O24" s="718">
        <v>0</v>
      </c>
      <c r="P24" s="736" t="s">
        <v>3231</v>
      </c>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6"/>
      <c r="AU24" s="696"/>
      <c r="AV24" s="696"/>
      <c r="AW24" s="696"/>
      <c r="AX24" s="696"/>
      <c r="AY24" s="696"/>
      <c r="AZ24" s="696"/>
      <c r="BA24" s="696"/>
      <c r="BB24" s="696"/>
      <c r="BC24" s="696"/>
      <c r="BD24" s="696"/>
      <c r="BE24" s="696"/>
      <c r="BF24" s="696"/>
      <c r="BG24" s="696"/>
      <c r="BH24" s="696"/>
      <c r="BI24" s="696"/>
      <c r="BJ24" s="696"/>
      <c r="BK24" s="696"/>
      <c r="BL24" s="696"/>
      <c r="BM24" s="696"/>
      <c r="BN24" s="696"/>
      <c r="BO24" s="696"/>
      <c r="BP24" s="696"/>
      <c r="BQ24" s="696"/>
      <c r="BR24" s="696"/>
      <c r="BS24" s="696"/>
      <c r="BT24" s="696"/>
      <c r="BU24" s="696"/>
      <c r="BV24" s="696"/>
      <c r="BW24" s="696"/>
      <c r="BX24" s="696"/>
      <c r="BY24" s="696"/>
      <c r="BZ24" s="696"/>
      <c r="CA24" s="696"/>
      <c r="CB24" s="696"/>
      <c r="CC24" s="696"/>
      <c r="CD24" s="696"/>
      <c r="CE24" s="696"/>
      <c r="CF24" s="696"/>
      <c r="CG24" s="696"/>
      <c r="CH24" s="696"/>
      <c r="CI24" s="696"/>
      <c r="CJ24" s="696"/>
      <c r="CK24" s="696"/>
      <c r="CL24" s="696"/>
      <c r="CM24" s="696"/>
      <c r="CN24" s="696"/>
      <c r="CO24" s="696"/>
      <c r="CP24" s="696"/>
      <c r="CQ24" s="696"/>
      <c r="CR24" s="696"/>
      <c r="CS24" s="696"/>
      <c r="CT24" s="696"/>
      <c r="CU24" s="696"/>
      <c r="CV24" s="696"/>
      <c r="CW24" s="696"/>
      <c r="CX24" s="696"/>
      <c r="CY24" s="696"/>
      <c r="CZ24" s="696"/>
      <c r="DA24" s="696"/>
      <c r="DB24" s="696"/>
      <c r="DC24" s="696"/>
      <c r="DD24" s="696"/>
      <c r="DE24" s="696"/>
      <c r="DF24" s="696"/>
      <c r="DG24" s="696"/>
      <c r="DH24" s="696"/>
      <c r="DI24" s="696"/>
      <c r="DJ24" s="696"/>
      <c r="DK24" s="696"/>
      <c r="DL24" s="696"/>
      <c r="DM24" s="696"/>
      <c r="DN24" s="696"/>
      <c r="DO24" s="696"/>
      <c r="DP24" s="696"/>
      <c r="DQ24" s="696"/>
      <c r="DR24" s="696"/>
      <c r="DS24" s="696"/>
      <c r="DT24" s="696"/>
      <c r="DU24" s="696"/>
      <c r="DV24" s="696"/>
      <c r="DW24" s="696"/>
      <c r="DX24" s="696"/>
      <c r="DY24" s="696"/>
      <c r="DZ24" s="696"/>
    </row>
    <row r="25" spans="1:130" s="696" customFormat="1" ht="150" x14ac:dyDescent="0.25">
      <c r="B25" s="90" t="s">
        <v>63</v>
      </c>
      <c r="C25" s="133" t="s">
        <v>11</v>
      </c>
      <c r="D25" s="759"/>
      <c r="E25" s="759"/>
      <c r="F25" s="752"/>
      <c r="G25" s="752"/>
      <c r="H25" s="98" t="s">
        <v>3182</v>
      </c>
      <c r="I25" s="98" t="s">
        <v>3182</v>
      </c>
      <c r="J25" s="733" t="s">
        <v>67</v>
      </c>
      <c r="K25" s="716">
        <v>1</v>
      </c>
      <c r="L25" s="717">
        <v>45519</v>
      </c>
      <c r="M25" s="717">
        <v>45657</v>
      </c>
      <c r="N25" s="118">
        <f t="shared" si="1"/>
        <v>19.714285714285715</v>
      </c>
      <c r="O25" s="718">
        <v>0</v>
      </c>
      <c r="P25" s="736" t="s">
        <v>3231</v>
      </c>
    </row>
    <row r="26" spans="1:130" s="696" customFormat="1" ht="150" x14ac:dyDescent="0.25">
      <c r="B26" s="95" t="s">
        <v>63</v>
      </c>
      <c r="C26" s="132" t="s">
        <v>11</v>
      </c>
      <c r="D26" s="759"/>
      <c r="E26" s="759"/>
      <c r="F26" s="752"/>
      <c r="G26" s="752"/>
      <c r="H26" s="98" t="s">
        <v>3182</v>
      </c>
      <c r="I26" s="98" t="s">
        <v>3182</v>
      </c>
      <c r="J26" s="733" t="s">
        <v>67</v>
      </c>
      <c r="K26" s="716">
        <v>1</v>
      </c>
      <c r="L26" s="717">
        <v>45520</v>
      </c>
      <c r="M26" s="717">
        <v>45658</v>
      </c>
      <c r="N26" s="118">
        <f t="shared" si="1"/>
        <v>19.714285714285715</v>
      </c>
      <c r="O26" s="718">
        <v>0</v>
      </c>
      <c r="P26" s="736" t="s">
        <v>3231</v>
      </c>
    </row>
    <row r="27" spans="1:130" s="696" customFormat="1" ht="120.75" x14ac:dyDescent="0.25">
      <c r="B27" s="95" t="s">
        <v>63</v>
      </c>
      <c r="C27" s="132" t="s">
        <v>11</v>
      </c>
      <c r="D27" s="759"/>
      <c r="E27" s="759"/>
      <c r="F27" s="752"/>
      <c r="G27" s="752"/>
      <c r="H27" s="98" t="s">
        <v>68</v>
      </c>
      <c r="I27" s="108" t="s">
        <v>3181</v>
      </c>
      <c r="J27" s="736" t="s">
        <v>3177</v>
      </c>
      <c r="K27" s="115">
        <v>1</v>
      </c>
      <c r="L27" s="705">
        <v>45519</v>
      </c>
      <c r="M27" s="705">
        <v>45657</v>
      </c>
      <c r="N27" s="116">
        <f>(M27-L27)/7</f>
        <v>19.714285714285715</v>
      </c>
      <c r="O27" s="538">
        <v>0</v>
      </c>
      <c r="P27" s="707" t="s">
        <v>3232</v>
      </c>
    </row>
    <row r="28" spans="1:130" s="696" customFormat="1" ht="90.75" x14ac:dyDescent="0.25">
      <c r="B28" s="95" t="s">
        <v>63</v>
      </c>
      <c r="C28" s="132" t="s">
        <v>11</v>
      </c>
      <c r="D28" s="759"/>
      <c r="E28" s="759"/>
      <c r="F28" s="752"/>
      <c r="G28" s="752"/>
      <c r="H28" s="737" t="s">
        <v>3212</v>
      </c>
      <c r="I28" s="108" t="s">
        <v>3153</v>
      </c>
      <c r="J28" s="735" t="s">
        <v>3162</v>
      </c>
      <c r="K28" s="719">
        <v>1</v>
      </c>
      <c r="L28" s="720">
        <v>45518</v>
      </c>
      <c r="M28" s="720">
        <v>45565</v>
      </c>
      <c r="N28" s="721">
        <f>(M28-L28)/7</f>
        <v>6.7142857142857144</v>
      </c>
      <c r="O28" s="722">
        <v>0</v>
      </c>
      <c r="P28" s="707" t="s">
        <v>3227</v>
      </c>
    </row>
    <row r="29" spans="1:130" s="696" customFormat="1" ht="165" x14ac:dyDescent="0.25">
      <c r="B29" s="95" t="s">
        <v>63</v>
      </c>
      <c r="C29" s="132" t="s">
        <v>11</v>
      </c>
      <c r="D29" s="759"/>
      <c r="E29" s="760"/>
      <c r="F29" s="753"/>
      <c r="G29" s="752"/>
      <c r="H29" s="737" t="s">
        <v>3157</v>
      </c>
      <c r="I29" s="108" t="s">
        <v>3209</v>
      </c>
      <c r="J29" s="736" t="s">
        <v>3201</v>
      </c>
      <c r="K29" s="115">
        <v>1</v>
      </c>
      <c r="L29" s="705">
        <v>45519</v>
      </c>
      <c r="M29" s="705">
        <v>45883</v>
      </c>
      <c r="N29" s="116">
        <f>(M29-L29)/7</f>
        <v>52</v>
      </c>
      <c r="O29" s="538">
        <v>0</v>
      </c>
      <c r="P29" s="707" t="s">
        <v>3228</v>
      </c>
    </row>
    <row r="30" spans="1:130" s="696" customFormat="1" ht="90.75" x14ac:dyDescent="0.25">
      <c r="B30" s="95" t="s">
        <v>63</v>
      </c>
      <c r="C30" s="132" t="s">
        <v>11</v>
      </c>
      <c r="D30" s="761" t="s">
        <v>64</v>
      </c>
      <c r="E30" s="762" t="s">
        <v>69</v>
      </c>
      <c r="F30" s="751" t="s">
        <v>3223</v>
      </c>
      <c r="G30" s="754" t="s">
        <v>70</v>
      </c>
      <c r="H30" s="737" t="s">
        <v>3211</v>
      </c>
      <c r="I30" s="108" t="s">
        <v>3153</v>
      </c>
      <c r="J30" s="735" t="s">
        <v>3162</v>
      </c>
      <c r="K30" s="719">
        <v>1</v>
      </c>
      <c r="L30" s="720">
        <v>45518</v>
      </c>
      <c r="M30" s="720">
        <v>45565</v>
      </c>
      <c r="N30" s="721">
        <f>(M30-L30)/7</f>
        <v>6.7142857142857144</v>
      </c>
      <c r="O30" s="722">
        <v>0</v>
      </c>
      <c r="P30" s="707" t="s">
        <v>3227</v>
      </c>
    </row>
    <row r="31" spans="1:130" s="696" customFormat="1" ht="195" x14ac:dyDescent="0.25">
      <c r="B31" s="95" t="s">
        <v>63</v>
      </c>
      <c r="C31" s="132" t="s">
        <v>11</v>
      </c>
      <c r="D31" s="761"/>
      <c r="E31" s="763"/>
      <c r="F31" s="752"/>
      <c r="G31" s="754"/>
      <c r="H31" s="737" t="s">
        <v>3157</v>
      </c>
      <c r="I31" s="108" t="s">
        <v>3159</v>
      </c>
      <c r="J31" s="736" t="s">
        <v>3201</v>
      </c>
      <c r="K31" s="719">
        <v>1</v>
      </c>
      <c r="L31" s="720">
        <v>45519</v>
      </c>
      <c r="M31" s="720">
        <v>45883</v>
      </c>
      <c r="N31" s="721">
        <f t="shared" ref="N31:N49" si="2">(M31-L31)/7</f>
        <v>52</v>
      </c>
      <c r="O31" s="722">
        <v>0</v>
      </c>
      <c r="P31" s="736" t="s">
        <v>3227</v>
      </c>
    </row>
    <row r="32" spans="1:130" s="696" customFormat="1" ht="60.75" x14ac:dyDescent="0.25">
      <c r="B32" s="95" t="s">
        <v>63</v>
      </c>
      <c r="C32" s="132" t="s">
        <v>11</v>
      </c>
      <c r="D32" s="761"/>
      <c r="E32" s="763"/>
      <c r="F32" s="752"/>
      <c r="G32" s="754"/>
      <c r="H32" s="737" t="s">
        <v>3183</v>
      </c>
      <c r="I32" s="108" t="s">
        <v>3184</v>
      </c>
      <c r="J32" s="736" t="s">
        <v>100</v>
      </c>
      <c r="K32" s="719">
        <v>1</v>
      </c>
      <c r="L32" s="720">
        <v>45505</v>
      </c>
      <c r="M32" s="720">
        <v>45870</v>
      </c>
      <c r="N32" s="721">
        <f t="shared" si="2"/>
        <v>52.142857142857146</v>
      </c>
      <c r="O32" s="722">
        <v>0</v>
      </c>
      <c r="P32" s="707" t="s">
        <v>3235</v>
      </c>
    </row>
    <row r="33" spans="2:16" s="696" customFormat="1" ht="105.75" x14ac:dyDescent="0.25">
      <c r="B33" s="95" t="s">
        <v>63</v>
      </c>
      <c r="C33" s="132" t="s">
        <v>11</v>
      </c>
      <c r="D33" s="761"/>
      <c r="E33" s="763"/>
      <c r="F33" s="752"/>
      <c r="G33" s="754"/>
      <c r="H33" s="737" t="s">
        <v>3213</v>
      </c>
      <c r="I33" s="108" t="s">
        <v>71</v>
      </c>
      <c r="J33" s="615" t="s">
        <v>3161</v>
      </c>
      <c r="K33" s="719">
        <v>1</v>
      </c>
      <c r="L33" s="720">
        <v>45519</v>
      </c>
      <c r="M33" s="720">
        <v>45885</v>
      </c>
      <c r="N33" s="721">
        <f t="shared" si="2"/>
        <v>52.285714285714285</v>
      </c>
      <c r="O33" s="722">
        <v>0</v>
      </c>
      <c r="P33" s="707" t="s">
        <v>3233</v>
      </c>
    </row>
    <row r="34" spans="2:16" s="696" customFormat="1" ht="90.75" x14ac:dyDescent="0.25">
      <c r="B34" s="95" t="s">
        <v>63</v>
      </c>
      <c r="C34" s="132" t="s">
        <v>11</v>
      </c>
      <c r="D34" s="761"/>
      <c r="E34" s="763"/>
      <c r="F34" s="752"/>
      <c r="G34" s="754"/>
      <c r="H34" s="737" t="s">
        <v>3211</v>
      </c>
      <c r="I34" s="108" t="s">
        <v>3153</v>
      </c>
      <c r="J34" s="735" t="s">
        <v>3162</v>
      </c>
      <c r="K34" s="719">
        <v>1</v>
      </c>
      <c r="L34" s="720">
        <v>45518</v>
      </c>
      <c r="M34" s="720">
        <v>45565</v>
      </c>
      <c r="N34" s="721">
        <f>(M34-L34)/7</f>
        <v>6.7142857142857144</v>
      </c>
      <c r="O34" s="722">
        <v>0</v>
      </c>
      <c r="P34" s="707" t="s">
        <v>3227</v>
      </c>
    </row>
    <row r="35" spans="2:16" s="696" customFormat="1" ht="120" x14ac:dyDescent="0.25">
      <c r="B35" s="95" t="s">
        <v>63</v>
      </c>
      <c r="C35" s="132" t="s">
        <v>11</v>
      </c>
      <c r="D35" s="761"/>
      <c r="E35" s="763"/>
      <c r="F35" s="752"/>
      <c r="G35" s="754"/>
      <c r="H35" s="737" t="s">
        <v>3217</v>
      </c>
      <c r="I35" s="108" t="s">
        <v>3185</v>
      </c>
      <c r="J35" s="736" t="s">
        <v>3201</v>
      </c>
      <c r="K35" s="719">
        <v>1</v>
      </c>
      <c r="L35" s="720">
        <v>45519</v>
      </c>
      <c r="M35" s="720">
        <v>45883</v>
      </c>
      <c r="N35" s="721">
        <f t="shared" si="2"/>
        <v>52</v>
      </c>
      <c r="O35" s="722">
        <v>0</v>
      </c>
      <c r="P35" s="736" t="s">
        <v>3227</v>
      </c>
    </row>
    <row r="36" spans="2:16" s="696" customFormat="1" ht="105.75" x14ac:dyDescent="0.25">
      <c r="B36" s="95" t="s">
        <v>63</v>
      </c>
      <c r="C36" s="132" t="s">
        <v>11</v>
      </c>
      <c r="D36" s="761"/>
      <c r="E36" s="763"/>
      <c r="F36" s="752"/>
      <c r="G36" s="754"/>
      <c r="H36" s="737" t="s">
        <v>3213</v>
      </c>
      <c r="I36" s="108" t="s">
        <v>3186</v>
      </c>
      <c r="J36" s="615" t="s">
        <v>3161</v>
      </c>
      <c r="K36" s="719">
        <v>1</v>
      </c>
      <c r="L36" s="720">
        <v>45519</v>
      </c>
      <c r="M36" s="720">
        <v>45885</v>
      </c>
      <c r="N36" s="721">
        <f t="shared" si="2"/>
        <v>52.285714285714285</v>
      </c>
      <c r="O36" s="722">
        <v>0</v>
      </c>
      <c r="P36" s="707" t="s">
        <v>3233</v>
      </c>
    </row>
    <row r="37" spans="2:16" s="696" customFormat="1" ht="75.75" x14ac:dyDescent="0.25">
      <c r="B37" s="95" t="s">
        <v>63</v>
      </c>
      <c r="C37" s="132" t="s">
        <v>11</v>
      </c>
      <c r="D37" s="761"/>
      <c r="E37" s="763"/>
      <c r="F37" s="752"/>
      <c r="G37" s="754"/>
      <c r="H37" s="737" t="s">
        <v>3183</v>
      </c>
      <c r="I37" s="108" t="s">
        <v>3187</v>
      </c>
      <c r="J37" s="736" t="s">
        <v>100</v>
      </c>
      <c r="K37" s="719">
        <v>1</v>
      </c>
      <c r="L37" s="720">
        <v>45505</v>
      </c>
      <c r="M37" s="720">
        <v>45870</v>
      </c>
      <c r="N37" s="721">
        <f t="shared" si="2"/>
        <v>52.142857142857146</v>
      </c>
      <c r="O37" s="722">
        <v>0</v>
      </c>
      <c r="P37" s="736" t="s">
        <v>3234</v>
      </c>
    </row>
    <row r="38" spans="2:16" s="696" customFormat="1" ht="45.75" x14ac:dyDescent="0.25">
      <c r="B38" s="95" t="s">
        <v>63</v>
      </c>
      <c r="C38" s="132" t="s">
        <v>11</v>
      </c>
      <c r="D38" s="761"/>
      <c r="E38" s="763"/>
      <c r="F38" s="752"/>
      <c r="G38" s="754"/>
      <c r="H38" s="737" t="s">
        <v>3183</v>
      </c>
      <c r="I38" s="108" t="s">
        <v>3188</v>
      </c>
      <c r="J38" s="736" t="s">
        <v>100</v>
      </c>
      <c r="K38" s="719">
        <v>1</v>
      </c>
      <c r="L38" s="720">
        <v>45505</v>
      </c>
      <c r="M38" s="720">
        <v>45870</v>
      </c>
      <c r="N38" s="721">
        <f t="shared" si="2"/>
        <v>52.142857142857146</v>
      </c>
      <c r="O38" s="722">
        <v>0</v>
      </c>
      <c r="P38" s="707" t="s">
        <v>3236</v>
      </c>
    </row>
    <row r="39" spans="2:16" s="696" customFormat="1" ht="90.75" x14ac:dyDescent="0.25">
      <c r="B39" s="95" t="s">
        <v>63</v>
      </c>
      <c r="C39" s="132" t="s">
        <v>11</v>
      </c>
      <c r="D39" s="761"/>
      <c r="E39" s="763"/>
      <c r="F39" s="752"/>
      <c r="G39" s="754"/>
      <c r="H39" s="737" t="s">
        <v>3214</v>
      </c>
      <c r="I39" s="108" t="s">
        <v>3202</v>
      </c>
      <c r="J39" s="615" t="s">
        <v>3203</v>
      </c>
      <c r="K39" s="719">
        <v>1</v>
      </c>
      <c r="L39" s="720">
        <v>45519</v>
      </c>
      <c r="M39" s="720">
        <v>45657</v>
      </c>
      <c r="N39" s="721">
        <f t="shared" si="2"/>
        <v>19.714285714285715</v>
      </c>
      <c r="O39" s="722">
        <v>0</v>
      </c>
      <c r="P39" s="707" t="s">
        <v>3237</v>
      </c>
    </row>
    <row r="40" spans="2:16" s="696" customFormat="1" ht="151.5" x14ac:dyDescent="0.25">
      <c r="B40" s="95" t="s">
        <v>63</v>
      </c>
      <c r="C40" s="132" t="s">
        <v>11</v>
      </c>
      <c r="D40" s="761"/>
      <c r="E40" s="763"/>
      <c r="F40" s="752"/>
      <c r="G40" s="754"/>
      <c r="H40" s="737" t="s">
        <v>3194</v>
      </c>
      <c r="I40" s="108" t="s">
        <v>3218</v>
      </c>
      <c r="J40" s="736" t="s">
        <v>3164</v>
      </c>
      <c r="K40" s="719">
        <v>1</v>
      </c>
      <c r="L40" s="720">
        <v>45536</v>
      </c>
      <c r="M40" s="720">
        <v>45747</v>
      </c>
      <c r="N40" s="723">
        <f t="shared" ref="N40" si="3">(M40-L40)/7</f>
        <v>30.142857142857142</v>
      </c>
      <c r="O40" s="724">
        <v>0</v>
      </c>
      <c r="P40" s="708" t="s">
        <v>3238</v>
      </c>
    </row>
    <row r="41" spans="2:16" s="696" customFormat="1" ht="151.5" x14ac:dyDescent="0.25">
      <c r="B41" s="95" t="s">
        <v>63</v>
      </c>
      <c r="C41" s="132" t="s">
        <v>11</v>
      </c>
      <c r="D41" s="761"/>
      <c r="E41" s="763"/>
      <c r="F41" s="752"/>
      <c r="G41" s="754"/>
      <c r="H41" s="737" t="s">
        <v>3169</v>
      </c>
      <c r="I41" s="108" t="s">
        <v>3166</v>
      </c>
      <c r="J41" s="736" t="s">
        <v>3165</v>
      </c>
      <c r="K41" s="719">
        <v>3</v>
      </c>
      <c r="L41" s="720">
        <v>45748</v>
      </c>
      <c r="M41" s="720">
        <v>46022</v>
      </c>
      <c r="N41" s="723">
        <f t="shared" si="2"/>
        <v>39.142857142857146</v>
      </c>
      <c r="O41" s="724">
        <v>0</v>
      </c>
      <c r="P41" s="708" t="s">
        <v>3238</v>
      </c>
    </row>
    <row r="42" spans="2:16" s="696" customFormat="1" ht="75.75" x14ac:dyDescent="0.25">
      <c r="B42" s="95" t="s">
        <v>63</v>
      </c>
      <c r="C42" s="132" t="s">
        <v>11</v>
      </c>
      <c r="D42" s="761"/>
      <c r="E42" s="763"/>
      <c r="F42" s="752"/>
      <c r="G42" s="754"/>
      <c r="H42" s="737" t="s">
        <v>3211</v>
      </c>
      <c r="I42" s="108" t="s">
        <v>3153</v>
      </c>
      <c r="J42" s="739" t="s">
        <v>3162</v>
      </c>
      <c r="K42" s="719">
        <v>1</v>
      </c>
      <c r="L42" s="720">
        <v>45518</v>
      </c>
      <c r="M42" s="720">
        <v>45565</v>
      </c>
      <c r="N42" s="721">
        <f>(M42-L42)/7</f>
        <v>6.7142857142857144</v>
      </c>
      <c r="O42" s="722">
        <v>0</v>
      </c>
      <c r="P42" s="736" t="s">
        <v>3229</v>
      </c>
    </row>
    <row r="43" spans="2:16" s="696" customFormat="1" ht="135" x14ac:dyDescent="0.25">
      <c r="B43" s="95" t="s">
        <v>63</v>
      </c>
      <c r="C43" s="132" t="s">
        <v>11</v>
      </c>
      <c r="D43" s="761"/>
      <c r="E43" s="763"/>
      <c r="F43" s="752"/>
      <c r="G43" s="754"/>
      <c r="H43" s="737" t="s">
        <v>3160</v>
      </c>
      <c r="I43" s="108" t="s">
        <v>3189</v>
      </c>
      <c r="J43" s="736" t="s">
        <v>3204</v>
      </c>
      <c r="K43" s="719">
        <v>1</v>
      </c>
      <c r="L43" s="720">
        <v>45519</v>
      </c>
      <c r="M43" s="720">
        <v>45883</v>
      </c>
      <c r="N43" s="721">
        <f>(M43-L43)/7</f>
        <v>52</v>
      </c>
      <c r="O43" s="722">
        <v>0</v>
      </c>
      <c r="P43" s="736" t="s">
        <v>3233</v>
      </c>
    </row>
    <row r="44" spans="2:16" s="696" customFormat="1" ht="165.75" x14ac:dyDescent="0.25">
      <c r="B44" s="135" t="s">
        <v>63</v>
      </c>
      <c r="C44" s="133" t="s">
        <v>11</v>
      </c>
      <c r="D44" s="761"/>
      <c r="E44" s="763"/>
      <c r="F44" s="752"/>
      <c r="G44" s="754"/>
      <c r="H44" s="737" t="s">
        <v>3219</v>
      </c>
      <c r="I44" s="738" t="s">
        <v>73</v>
      </c>
      <c r="J44" s="736" t="s">
        <v>74</v>
      </c>
      <c r="K44" s="719">
        <v>1</v>
      </c>
      <c r="L44" s="720">
        <v>45519</v>
      </c>
      <c r="M44" s="720">
        <v>45657</v>
      </c>
      <c r="N44" s="721">
        <f>(M44-L44)/7</f>
        <v>19.714285714285715</v>
      </c>
      <c r="O44" s="722">
        <v>0</v>
      </c>
      <c r="P44" s="736" t="s">
        <v>3239</v>
      </c>
    </row>
    <row r="45" spans="2:16" s="696" customFormat="1" ht="135.75" x14ac:dyDescent="0.25">
      <c r="B45" s="135" t="s">
        <v>63</v>
      </c>
      <c r="C45" s="133" t="s">
        <v>11</v>
      </c>
      <c r="D45" s="761"/>
      <c r="E45" s="763"/>
      <c r="F45" s="752"/>
      <c r="G45" s="754"/>
      <c r="H45" s="737" t="s">
        <v>3180</v>
      </c>
      <c r="I45" s="737" t="s">
        <v>3178</v>
      </c>
      <c r="J45" s="615" t="s">
        <v>76</v>
      </c>
      <c r="K45" s="719">
        <v>1</v>
      </c>
      <c r="L45" s="720">
        <v>45505</v>
      </c>
      <c r="M45" s="720">
        <v>45565</v>
      </c>
      <c r="N45" s="721">
        <f t="shared" ref="N45:N46" si="4">(M45-L45)/7</f>
        <v>8.5714285714285712</v>
      </c>
      <c r="O45" s="722">
        <v>0</v>
      </c>
      <c r="P45" s="736" t="s">
        <v>3240</v>
      </c>
    </row>
    <row r="46" spans="2:16" s="696" customFormat="1" ht="151.5" x14ac:dyDescent="0.25">
      <c r="B46" s="135" t="s">
        <v>63</v>
      </c>
      <c r="C46" s="133" t="s">
        <v>11</v>
      </c>
      <c r="D46" s="761"/>
      <c r="E46" s="763"/>
      <c r="F46" s="752"/>
      <c r="G46" s="754"/>
      <c r="H46" s="92" t="s">
        <v>75</v>
      </c>
      <c r="I46" s="92" t="s">
        <v>75</v>
      </c>
      <c r="J46" s="615" t="s">
        <v>3173</v>
      </c>
      <c r="K46" s="719">
        <v>1</v>
      </c>
      <c r="L46" s="720">
        <v>45566</v>
      </c>
      <c r="M46" s="720">
        <v>45657</v>
      </c>
      <c r="N46" s="721">
        <f t="shared" si="4"/>
        <v>13</v>
      </c>
      <c r="O46" s="722">
        <v>0</v>
      </c>
      <c r="P46" s="736" t="s">
        <v>3241</v>
      </c>
    </row>
    <row r="47" spans="2:16" s="696" customFormat="1" ht="60.75" x14ac:dyDescent="0.25">
      <c r="B47" s="135" t="s">
        <v>63</v>
      </c>
      <c r="C47" s="133" t="s">
        <v>11</v>
      </c>
      <c r="D47" s="761"/>
      <c r="E47" s="763"/>
      <c r="F47" s="752"/>
      <c r="G47" s="754"/>
      <c r="H47" s="737" t="s">
        <v>3183</v>
      </c>
      <c r="I47" s="108" t="s">
        <v>3190</v>
      </c>
      <c r="J47" s="736" t="s">
        <v>100</v>
      </c>
      <c r="K47" s="719">
        <v>1</v>
      </c>
      <c r="L47" s="720">
        <v>45505</v>
      </c>
      <c r="M47" s="720">
        <v>45870</v>
      </c>
      <c r="N47" s="721">
        <f t="shared" si="2"/>
        <v>52.142857142857146</v>
      </c>
      <c r="O47" s="722">
        <v>0</v>
      </c>
      <c r="P47" s="707" t="s">
        <v>3235</v>
      </c>
    </row>
    <row r="48" spans="2:16" s="696" customFormat="1" ht="90.75" x14ac:dyDescent="0.25">
      <c r="B48" s="135" t="s">
        <v>63</v>
      </c>
      <c r="C48" s="133" t="s">
        <v>11</v>
      </c>
      <c r="D48" s="761"/>
      <c r="E48" s="764"/>
      <c r="F48" s="753"/>
      <c r="G48" s="754"/>
      <c r="H48" s="737" t="s">
        <v>3215</v>
      </c>
      <c r="I48" s="108" t="s">
        <v>77</v>
      </c>
      <c r="J48" s="615" t="s">
        <v>3161</v>
      </c>
      <c r="K48" s="719">
        <v>1</v>
      </c>
      <c r="L48" s="720">
        <v>45519</v>
      </c>
      <c r="M48" s="720">
        <v>45885</v>
      </c>
      <c r="N48" s="721">
        <f t="shared" si="2"/>
        <v>52.285714285714285</v>
      </c>
      <c r="O48" s="722">
        <v>0</v>
      </c>
      <c r="P48" s="736" t="s">
        <v>3227</v>
      </c>
    </row>
    <row r="49" spans="2:16" s="696" customFormat="1" ht="105.75" x14ac:dyDescent="0.25">
      <c r="B49" s="95" t="s">
        <v>63</v>
      </c>
      <c r="C49" s="132" t="s">
        <v>11</v>
      </c>
      <c r="D49" s="709"/>
      <c r="E49" s="758" t="s">
        <v>78</v>
      </c>
      <c r="F49" s="751" t="s">
        <v>3224</v>
      </c>
      <c r="G49" s="751" t="s">
        <v>79</v>
      </c>
      <c r="H49" s="706" t="s">
        <v>3191</v>
      </c>
      <c r="I49" s="104" t="s">
        <v>3205</v>
      </c>
      <c r="J49" s="104" t="s">
        <v>3192</v>
      </c>
      <c r="K49" s="719">
        <v>1</v>
      </c>
      <c r="L49" s="720">
        <v>45536</v>
      </c>
      <c r="M49" s="720">
        <v>45657</v>
      </c>
      <c r="N49" s="721">
        <f t="shared" si="2"/>
        <v>17.285714285714285</v>
      </c>
      <c r="O49" s="722">
        <v>0</v>
      </c>
      <c r="P49" s="736" t="s">
        <v>3233</v>
      </c>
    </row>
    <row r="50" spans="2:16" s="696" customFormat="1" ht="75.75" x14ac:dyDescent="0.25">
      <c r="B50" s="95" t="s">
        <v>63</v>
      </c>
      <c r="C50" s="132" t="s">
        <v>11</v>
      </c>
      <c r="D50" s="759" t="s">
        <v>64</v>
      </c>
      <c r="E50" s="759"/>
      <c r="F50" s="752"/>
      <c r="G50" s="752"/>
      <c r="H50" s="98" t="s">
        <v>80</v>
      </c>
      <c r="I50" s="108" t="s">
        <v>81</v>
      </c>
      <c r="J50" s="736" t="s">
        <v>82</v>
      </c>
      <c r="K50" s="719">
        <v>1</v>
      </c>
      <c r="L50" s="720">
        <v>45505</v>
      </c>
      <c r="M50" s="720">
        <v>45566</v>
      </c>
      <c r="N50" s="721">
        <f t="shared" ref="N50:N51" si="5">(M50-L50)/7</f>
        <v>8.7142857142857135</v>
      </c>
      <c r="O50" s="722">
        <v>0</v>
      </c>
      <c r="P50" s="736" t="s">
        <v>3229</v>
      </c>
    </row>
    <row r="51" spans="2:16" s="696" customFormat="1" ht="105.75" x14ac:dyDescent="0.25">
      <c r="B51" s="95" t="s">
        <v>63</v>
      </c>
      <c r="C51" s="132" t="s">
        <v>11</v>
      </c>
      <c r="D51" s="759"/>
      <c r="E51" s="759"/>
      <c r="F51" s="752"/>
      <c r="G51" s="752"/>
      <c r="H51" s="737" t="s">
        <v>3191</v>
      </c>
      <c r="I51" s="108" t="s">
        <v>3205</v>
      </c>
      <c r="J51" s="615" t="s">
        <v>3192</v>
      </c>
      <c r="K51" s="719">
        <v>1</v>
      </c>
      <c r="L51" s="720">
        <v>45566</v>
      </c>
      <c r="M51" s="720">
        <v>45657</v>
      </c>
      <c r="N51" s="721">
        <f t="shared" si="5"/>
        <v>13</v>
      </c>
      <c r="O51" s="722">
        <v>0</v>
      </c>
      <c r="P51" s="707" t="s">
        <v>3233</v>
      </c>
    </row>
    <row r="52" spans="2:16" s="696" customFormat="1" ht="75.75" x14ac:dyDescent="0.25">
      <c r="B52" s="95" t="s">
        <v>63</v>
      </c>
      <c r="C52" s="132" t="s">
        <v>11</v>
      </c>
      <c r="D52" s="759"/>
      <c r="E52" s="759"/>
      <c r="F52" s="752"/>
      <c r="G52" s="752"/>
      <c r="H52" s="98" t="s">
        <v>83</v>
      </c>
      <c r="I52" s="108" t="s">
        <v>3193</v>
      </c>
      <c r="J52" s="736" t="s">
        <v>84</v>
      </c>
      <c r="K52" s="719">
        <v>1</v>
      </c>
      <c r="L52" s="720">
        <v>45519</v>
      </c>
      <c r="M52" s="720">
        <v>45883</v>
      </c>
      <c r="N52" s="721">
        <f t="shared" ref="N52:N57" si="6">(M52-L52)/7</f>
        <v>52</v>
      </c>
      <c r="O52" s="722">
        <v>0</v>
      </c>
      <c r="P52" s="736" t="s">
        <v>3229</v>
      </c>
    </row>
    <row r="53" spans="2:16" s="696" customFormat="1" ht="105.75" x14ac:dyDescent="0.25">
      <c r="B53" s="95" t="s">
        <v>63</v>
      </c>
      <c r="C53" s="132" t="s">
        <v>11</v>
      </c>
      <c r="D53" s="759"/>
      <c r="E53" s="759"/>
      <c r="F53" s="752"/>
      <c r="G53" s="752"/>
      <c r="H53" s="737" t="s">
        <v>3191</v>
      </c>
      <c r="I53" s="108" t="s">
        <v>3205</v>
      </c>
      <c r="J53" s="615" t="s">
        <v>3192</v>
      </c>
      <c r="K53" s="719">
        <v>1</v>
      </c>
      <c r="L53" s="720">
        <v>45566</v>
      </c>
      <c r="M53" s="720">
        <v>45657</v>
      </c>
      <c r="N53" s="721">
        <f t="shared" si="6"/>
        <v>13</v>
      </c>
      <c r="O53" s="722">
        <v>0</v>
      </c>
      <c r="P53" s="736" t="s">
        <v>3233</v>
      </c>
    </row>
    <row r="54" spans="2:16" s="696" customFormat="1" ht="90.75" x14ac:dyDescent="0.25">
      <c r="B54" s="95" t="s">
        <v>63</v>
      </c>
      <c r="C54" s="132" t="s">
        <v>11</v>
      </c>
      <c r="D54" s="759"/>
      <c r="E54" s="759"/>
      <c r="F54" s="752"/>
      <c r="G54" s="752"/>
      <c r="H54" s="737" t="s">
        <v>3211</v>
      </c>
      <c r="I54" s="108" t="s">
        <v>3153</v>
      </c>
      <c r="J54" s="739" t="s">
        <v>3162</v>
      </c>
      <c r="K54" s="719">
        <v>1</v>
      </c>
      <c r="L54" s="720">
        <v>45518</v>
      </c>
      <c r="M54" s="720">
        <v>45565</v>
      </c>
      <c r="N54" s="721">
        <f>(M54-L54)/7</f>
        <v>6.7142857142857144</v>
      </c>
      <c r="O54" s="722">
        <v>0</v>
      </c>
      <c r="P54" s="736" t="s">
        <v>3227</v>
      </c>
    </row>
    <row r="55" spans="2:16" s="696" customFormat="1" ht="90.75" x14ac:dyDescent="0.25">
      <c r="B55" s="95" t="s">
        <v>63</v>
      </c>
      <c r="C55" s="132" t="s">
        <v>11</v>
      </c>
      <c r="D55" s="760"/>
      <c r="E55" s="760"/>
      <c r="F55" s="753"/>
      <c r="G55" s="753"/>
      <c r="H55" s="737" t="s">
        <v>3220</v>
      </c>
      <c r="I55" s="108" t="s">
        <v>3221</v>
      </c>
      <c r="J55" s="736" t="s">
        <v>3201</v>
      </c>
      <c r="K55" s="719">
        <v>1</v>
      </c>
      <c r="L55" s="720">
        <v>45519</v>
      </c>
      <c r="M55" s="720">
        <v>45884</v>
      </c>
      <c r="N55" s="721">
        <f t="shared" si="6"/>
        <v>52.142857142857146</v>
      </c>
      <c r="O55" s="722">
        <v>0</v>
      </c>
      <c r="P55" s="707" t="s">
        <v>3227</v>
      </c>
    </row>
    <row r="56" spans="2:16" s="696" customFormat="1" ht="150.75" x14ac:dyDescent="0.25">
      <c r="B56" s="135" t="s">
        <v>63</v>
      </c>
      <c r="C56" s="133" t="s">
        <v>11</v>
      </c>
      <c r="D56" s="758" t="s">
        <v>64</v>
      </c>
      <c r="E56" s="758" t="s">
        <v>85</v>
      </c>
      <c r="F56" s="751" t="s">
        <v>3225</v>
      </c>
      <c r="G56" s="751" t="s">
        <v>86</v>
      </c>
      <c r="H56" s="737" t="s">
        <v>3194</v>
      </c>
      <c r="I56" s="108" t="s">
        <v>3166</v>
      </c>
      <c r="J56" s="736" t="s">
        <v>3164</v>
      </c>
      <c r="K56" s="719">
        <v>1</v>
      </c>
      <c r="L56" s="720">
        <v>45536</v>
      </c>
      <c r="M56" s="720">
        <v>45747</v>
      </c>
      <c r="N56" s="723">
        <f t="shared" si="6"/>
        <v>30.142857142857142</v>
      </c>
      <c r="O56" s="724">
        <v>0</v>
      </c>
      <c r="P56" s="732" t="s">
        <v>3242</v>
      </c>
    </row>
    <row r="57" spans="2:16" s="696" customFormat="1" ht="150.75" x14ac:dyDescent="0.25">
      <c r="B57" s="135" t="s">
        <v>63</v>
      </c>
      <c r="C57" s="133" t="s">
        <v>11</v>
      </c>
      <c r="D57" s="759"/>
      <c r="E57" s="759"/>
      <c r="F57" s="752"/>
      <c r="G57" s="752"/>
      <c r="H57" s="737" t="s">
        <v>3169</v>
      </c>
      <c r="I57" s="108" t="s">
        <v>3166</v>
      </c>
      <c r="J57" s="736" t="s">
        <v>3165</v>
      </c>
      <c r="K57" s="719">
        <v>3</v>
      </c>
      <c r="L57" s="720">
        <v>45748</v>
      </c>
      <c r="M57" s="720">
        <v>46022</v>
      </c>
      <c r="N57" s="723">
        <f t="shared" si="6"/>
        <v>39.142857142857146</v>
      </c>
      <c r="O57" s="724">
        <v>0</v>
      </c>
      <c r="P57" s="732" t="s">
        <v>3242</v>
      </c>
    </row>
    <row r="58" spans="2:16" s="696" customFormat="1" ht="150.75" x14ac:dyDescent="0.25">
      <c r="B58" s="135" t="s">
        <v>63</v>
      </c>
      <c r="C58" s="133" t="s">
        <v>11</v>
      </c>
      <c r="D58" s="759"/>
      <c r="E58" s="759"/>
      <c r="F58" s="752"/>
      <c r="G58" s="752"/>
      <c r="H58" s="737" t="s">
        <v>3167</v>
      </c>
      <c r="I58" s="108" t="s">
        <v>3200</v>
      </c>
      <c r="J58" s="736" t="s">
        <v>3168</v>
      </c>
      <c r="K58" s="719">
        <v>1</v>
      </c>
      <c r="L58" s="720">
        <v>45523</v>
      </c>
      <c r="M58" s="720">
        <v>45688</v>
      </c>
      <c r="N58" s="723">
        <f t="shared" ref="N58" si="7">(M58-L58)/7</f>
        <v>23.571428571428573</v>
      </c>
      <c r="O58" s="724">
        <v>0</v>
      </c>
      <c r="P58" s="732" t="s">
        <v>3242</v>
      </c>
    </row>
    <row r="59" spans="2:16" s="696" customFormat="1" ht="165" x14ac:dyDescent="0.25">
      <c r="B59" s="135" t="s">
        <v>63</v>
      </c>
      <c r="C59" s="133" t="s">
        <v>11</v>
      </c>
      <c r="D59" s="759"/>
      <c r="E59" s="759"/>
      <c r="F59" s="752"/>
      <c r="G59" s="752"/>
      <c r="H59" s="108" t="s">
        <v>3198</v>
      </c>
      <c r="I59" s="108" t="s">
        <v>3199</v>
      </c>
      <c r="J59" s="736" t="s">
        <v>3168</v>
      </c>
      <c r="K59" s="719">
        <v>1</v>
      </c>
      <c r="L59" s="720">
        <v>45505</v>
      </c>
      <c r="M59" s="720">
        <v>45547</v>
      </c>
      <c r="N59" s="723">
        <f t="shared" ref="N59" si="8">(M59-L59)/7</f>
        <v>6</v>
      </c>
      <c r="O59" s="724">
        <v>0</v>
      </c>
      <c r="P59" s="732" t="s">
        <v>3243</v>
      </c>
    </row>
    <row r="60" spans="2:16" s="711" customFormat="1" ht="135.75" x14ac:dyDescent="0.25">
      <c r="B60" s="135" t="s">
        <v>63</v>
      </c>
      <c r="C60" s="133" t="s">
        <v>11</v>
      </c>
      <c r="D60" s="759"/>
      <c r="E60" s="759"/>
      <c r="F60" s="752"/>
      <c r="G60" s="752"/>
      <c r="H60" s="108" t="s">
        <v>3196</v>
      </c>
      <c r="I60" s="108" t="s">
        <v>3197</v>
      </c>
      <c r="J60" s="736" t="s">
        <v>3168</v>
      </c>
      <c r="K60" s="719">
        <v>1</v>
      </c>
      <c r="L60" s="720">
        <v>45505</v>
      </c>
      <c r="M60" s="720">
        <v>45547</v>
      </c>
      <c r="N60" s="723">
        <f t="shared" ref="N60:N61" si="9">(M60-L60)/7</f>
        <v>6</v>
      </c>
      <c r="O60" s="724">
        <v>0</v>
      </c>
      <c r="P60" s="732" t="s">
        <v>3243</v>
      </c>
    </row>
    <row r="61" spans="2:16" s="696" customFormat="1" ht="150.75" x14ac:dyDescent="0.25">
      <c r="B61" s="135" t="s">
        <v>63</v>
      </c>
      <c r="C61" s="133" t="s">
        <v>11</v>
      </c>
      <c r="D61" s="759"/>
      <c r="E61" s="759"/>
      <c r="F61" s="752"/>
      <c r="G61" s="752"/>
      <c r="H61" s="737" t="s">
        <v>3179</v>
      </c>
      <c r="I61" s="108" t="s">
        <v>3170</v>
      </c>
      <c r="J61" s="736" t="s">
        <v>3168</v>
      </c>
      <c r="K61" s="719">
        <v>1</v>
      </c>
      <c r="L61" s="720">
        <v>45523</v>
      </c>
      <c r="M61" s="720">
        <v>45688</v>
      </c>
      <c r="N61" s="723">
        <f t="shared" si="9"/>
        <v>23.571428571428573</v>
      </c>
      <c r="O61" s="722">
        <v>0</v>
      </c>
      <c r="P61" s="732" t="s">
        <v>3242</v>
      </c>
    </row>
    <row r="62" spans="2:16" s="696" customFormat="1" ht="150.75" x14ac:dyDescent="0.25">
      <c r="B62" s="135" t="s">
        <v>63</v>
      </c>
      <c r="C62" s="133" t="s">
        <v>11</v>
      </c>
      <c r="D62" s="760"/>
      <c r="E62" s="760"/>
      <c r="F62" s="753"/>
      <c r="G62" s="753"/>
      <c r="H62" s="737" t="s">
        <v>3174</v>
      </c>
      <c r="I62" s="108" t="s">
        <v>3175</v>
      </c>
      <c r="J62" s="736" t="s">
        <v>72</v>
      </c>
      <c r="K62" s="719">
        <v>3</v>
      </c>
      <c r="L62" s="720">
        <v>45516</v>
      </c>
      <c r="M62" s="720">
        <v>45626</v>
      </c>
      <c r="N62" s="721">
        <f t="shared" ref="N62" si="10">(M62-L62)/7</f>
        <v>15.714285714285714</v>
      </c>
      <c r="O62" s="722">
        <v>0</v>
      </c>
      <c r="P62" s="732" t="s">
        <v>3242</v>
      </c>
    </row>
    <row r="63" spans="2:16" s="696" customFormat="1" ht="90.75" x14ac:dyDescent="0.25">
      <c r="B63" s="95" t="s">
        <v>63</v>
      </c>
      <c r="C63" s="132" t="s">
        <v>11</v>
      </c>
      <c r="D63" s="758" t="s">
        <v>64</v>
      </c>
      <c r="E63" s="758" t="s">
        <v>87</v>
      </c>
      <c r="F63" s="755" t="s">
        <v>3206</v>
      </c>
      <c r="G63" s="751" t="s">
        <v>88</v>
      </c>
      <c r="H63" s="737" t="s">
        <v>89</v>
      </c>
      <c r="I63" s="738" t="s">
        <v>90</v>
      </c>
      <c r="J63" s="736" t="s">
        <v>74</v>
      </c>
      <c r="K63" s="719">
        <v>1</v>
      </c>
      <c r="L63" s="720">
        <v>45519</v>
      </c>
      <c r="M63" s="720">
        <v>45657</v>
      </c>
      <c r="N63" s="721">
        <f>(M63-L63)/7</f>
        <v>19.714285714285715</v>
      </c>
      <c r="O63" s="722">
        <v>0</v>
      </c>
      <c r="P63" s="736" t="s">
        <v>3244</v>
      </c>
    </row>
    <row r="64" spans="2:16" s="696" customFormat="1" ht="45.75" x14ac:dyDescent="0.25">
      <c r="B64" s="95" t="s">
        <v>63</v>
      </c>
      <c r="C64" s="132" t="s">
        <v>11</v>
      </c>
      <c r="D64" s="759"/>
      <c r="E64" s="759"/>
      <c r="F64" s="756"/>
      <c r="G64" s="752"/>
      <c r="H64" s="737" t="s">
        <v>3180</v>
      </c>
      <c r="I64" s="737" t="s">
        <v>3172</v>
      </c>
      <c r="J64" s="615" t="s">
        <v>76</v>
      </c>
      <c r="K64" s="719">
        <v>1</v>
      </c>
      <c r="L64" s="720">
        <v>45505</v>
      </c>
      <c r="M64" s="720">
        <v>45565</v>
      </c>
      <c r="N64" s="721">
        <f>(M64-L64)/7</f>
        <v>8.5714285714285712</v>
      </c>
      <c r="O64" s="722">
        <v>0</v>
      </c>
      <c r="P64" s="736" t="s">
        <v>3245</v>
      </c>
    </row>
    <row r="65" spans="2:16" s="696" customFormat="1" ht="105.75" x14ac:dyDescent="0.25">
      <c r="B65" s="95" t="s">
        <v>63</v>
      </c>
      <c r="C65" s="132" t="s">
        <v>11</v>
      </c>
      <c r="D65" s="760"/>
      <c r="E65" s="760"/>
      <c r="F65" s="757"/>
      <c r="G65" s="753"/>
      <c r="H65" s="92" t="s">
        <v>75</v>
      </c>
      <c r="I65" s="92" t="s">
        <v>75</v>
      </c>
      <c r="J65" s="615" t="s">
        <v>3171</v>
      </c>
      <c r="K65" s="719">
        <v>1</v>
      </c>
      <c r="L65" s="720">
        <v>45566</v>
      </c>
      <c r="M65" s="720">
        <v>45657</v>
      </c>
      <c r="N65" s="721">
        <f t="shared" ref="N65" si="11">(M65-L65)/7</f>
        <v>13</v>
      </c>
      <c r="O65" s="722">
        <v>0</v>
      </c>
      <c r="P65" s="736" t="s">
        <v>3246</v>
      </c>
    </row>
    <row r="66" spans="2:16" s="696" customFormat="1" ht="120.75" x14ac:dyDescent="0.25">
      <c r="B66" s="135" t="s">
        <v>63</v>
      </c>
      <c r="C66" s="133" t="s">
        <v>11</v>
      </c>
      <c r="D66" s="758" t="s">
        <v>91</v>
      </c>
      <c r="E66" s="758" t="s">
        <v>92</v>
      </c>
      <c r="F66" s="751" t="s">
        <v>3226</v>
      </c>
      <c r="G66" s="751" t="s">
        <v>93</v>
      </c>
      <c r="H66" s="98" t="s">
        <v>94</v>
      </c>
      <c r="I66" s="108" t="s">
        <v>95</v>
      </c>
      <c r="J66" s="736" t="s">
        <v>96</v>
      </c>
      <c r="K66" s="719">
        <v>1</v>
      </c>
      <c r="L66" s="720">
        <v>45505</v>
      </c>
      <c r="M66" s="720">
        <v>45535</v>
      </c>
      <c r="N66" s="721">
        <f>(M66-L66)/7</f>
        <v>4.2857142857142856</v>
      </c>
      <c r="O66" s="722">
        <v>0</v>
      </c>
      <c r="P66" s="725" t="s">
        <v>3247</v>
      </c>
    </row>
    <row r="67" spans="2:16" s="696" customFormat="1" ht="150" x14ac:dyDescent="0.25">
      <c r="B67" s="135" t="s">
        <v>63</v>
      </c>
      <c r="C67" s="133" t="s">
        <v>11</v>
      </c>
      <c r="D67" s="759"/>
      <c r="E67" s="759"/>
      <c r="F67" s="752"/>
      <c r="G67" s="752"/>
      <c r="H67" s="98" t="s">
        <v>97</v>
      </c>
      <c r="I67" s="108" t="s">
        <v>98</v>
      </c>
      <c r="J67" s="736" t="s">
        <v>99</v>
      </c>
      <c r="K67" s="719">
        <v>1</v>
      </c>
      <c r="L67" s="720">
        <v>45505</v>
      </c>
      <c r="M67" s="720">
        <v>45535</v>
      </c>
      <c r="N67" s="721">
        <f>(M67-L67)/7</f>
        <v>4.2857142857142856</v>
      </c>
      <c r="O67" s="722">
        <v>0</v>
      </c>
      <c r="P67" s="742" t="s">
        <v>3248</v>
      </c>
    </row>
    <row r="68" spans="2:16" s="696" customFormat="1" ht="60.75" x14ac:dyDescent="0.25">
      <c r="B68" s="135" t="s">
        <v>63</v>
      </c>
      <c r="C68" s="133" t="s">
        <v>11</v>
      </c>
      <c r="D68" s="759"/>
      <c r="E68" s="759"/>
      <c r="F68" s="752"/>
      <c r="G68" s="752"/>
      <c r="H68" s="737" t="s">
        <v>3183</v>
      </c>
      <c r="I68" s="108" t="s">
        <v>3195</v>
      </c>
      <c r="J68" s="736" t="s">
        <v>100</v>
      </c>
      <c r="K68" s="719">
        <v>1</v>
      </c>
      <c r="L68" s="720">
        <v>45505</v>
      </c>
      <c r="M68" s="720">
        <v>45870</v>
      </c>
      <c r="N68" s="721">
        <f>(M68-L68)/7</f>
        <v>52.142857142857146</v>
      </c>
      <c r="O68" s="722">
        <v>0</v>
      </c>
      <c r="P68" s="736" t="s">
        <v>3249</v>
      </c>
    </row>
    <row r="69" spans="2:16" s="696" customFormat="1" ht="135.75" x14ac:dyDescent="0.25">
      <c r="B69" s="135" t="s">
        <v>63</v>
      </c>
      <c r="C69" s="133" t="s">
        <v>11</v>
      </c>
      <c r="D69" s="760"/>
      <c r="E69" s="760"/>
      <c r="F69" s="753"/>
      <c r="G69" s="753"/>
      <c r="H69" s="92" t="s">
        <v>3216</v>
      </c>
      <c r="I69" s="108" t="s">
        <v>101</v>
      </c>
      <c r="J69" s="615" t="s">
        <v>102</v>
      </c>
      <c r="K69" s="719">
        <v>1</v>
      </c>
      <c r="L69" s="720">
        <v>45519</v>
      </c>
      <c r="M69" s="720">
        <v>45657</v>
      </c>
      <c r="N69" s="721">
        <f>(M69-L69)/7</f>
        <v>19.714285714285715</v>
      </c>
      <c r="O69" s="722">
        <v>0</v>
      </c>
      <c r="P69" s="736" t="s">
        <v>3250</v>
      </c>
    </row>
    <row r="70" spans="2:16" x14ac:dyDescent="0.25">
      <c r="K70" s="695"/>
    </row>
    <row r="71" spans="2:16" x14ac:dyDescent="0.25">
      <c r="K71" s="695"/>
    </row>
    <row r="72" spans="2:16" x14ac:dyDescent="0.25">
      <c r="K72" s="695"/>
    </row>
    <row r="73" spans="2:16" x14ac:dyDescent="0.25">
      <c r="K73" s="695"/>
    </row>
    <row r="74" spans="2:16" x14ac:dyDescent="0.25">
      <c r="K74" s="695"/>
    </row>
    <row r="75" spans="2:16" x14ac:dyDescent="0.25">
      <c r="K75" s="695"/>
    </row>
    <row r="76" spans="2:16" x14ac:dyDescent="0.25">
      <c r="K76" s="695"/>
    </row>
    <row r="77" spans="2:16" x14ac:dyDescent="0.25">
      <c r="K77" s="695"/>
    </row>
    <row r="78" spans="2:16" x14ac:dyDescent="0.25">
      <c r="K78" s="695"/>
    </row>
    <row r="79" spans="2:16" x14ac:dyDescent="0.25">
      <c r="K79" s="695"/>
    </row>
    <row r="80" spans="2:16" x14ac:dyDescent="0.25">
      <c r="K80" s="695"/>
    </row>
  </sheetData>
  <sheetProtection autoFilter="0"/>
  <protectedRanges>
    <protectedRange sqref="J199" name="Rango2_6_5_6_1_2_1_1_1_1_1"/>
    <protectedRange sqref="O202:O232" name="Rango2_1_1_3_1_1_1"/>
    <protectedRange sqref="H243 H241" name="Rango2_38_2_10_1_3_1_1_1_1"/>
    <protectedRange sqref="H242 H244:H245" name="Rango2_38_7_1_1_1_1_1_1_1"/>
    <protectedRange sqref="G262:G268" name="Rango2_38_1_1_1_1_1"/>
    <protectedRange sqref="F262:F268" name="Rango2_36_1_1_1_1_1"/>
    <protectedRange sqref="F277 F273" name="Rango2_3_1_1_1"/>
    <protectedRange sqref="O241" name="Rango2_2_1_14_2_1_13_1_1_1_1_1_1"/>
    <protectedRange sqref="J241" name="Rango2_38_2_10_1_2_1_1_1_1"/>
    <protectedRange sqref="J242" name="Rango2_38_7_1_1_3_1_1_1_1"/>
    <protectedRange sqref="H256:H260" name="Rango2_38_2_12_1_4_1_1_1"/>
    <protectedRange sqref="J256:J257" name="Rango2_38_2_12_1_2_2_1_1_1"/>
    <protectedRange sqref="H267:H268" name="Rango2_40_2_2_1_1_1_1_1_1"/>
    <protectedRange sqref="I267:I268" name="Rango2_40_2_3_1_1_1_1_1_1"/>
    <protectedRange sqref="J262 J267:J268" name="Rango2_41_2_2_1_1_1_1_1_1_1"/>
    <protectedRange sqref="H273:H275" name="Rango2_2_40_1_2_1_1_1"/>
    <protectedRange sqref="J276:J277" name="Rango2_3_2_2_1_1"/>
    <protectedRange sqref="J273:J275" name="Rango2_2_41_1_3_2_1_1_1"/>
    <protectedRange sqref="H269:H271" name="Rango2_2_40_1_1_1_1_1_1"/>
    <protectedRange sqref="H331" name="Rango2_3"/>
    <protectedRange sqref="H333" name="Rango2_1_2"/>
    <protectedRange sqref="H334" name="Rango2_2_2"/>
    <protectedRange sqref="H335" name="Rango2_2_1_2"/>
    <protectedRange sqref="K331 K333:K334" name="Rango2_4_1"/>
    <protectedRange sqref="K335" name="Rango2_2_3_1"/>
    <protectedRange sqref="O314 O335 O319:O332" name="Rango1_5_2_1_2_2_2_1_1"/>
    <protectedRange sqref="O333:O334" name="Rango2_40_1_1_1"/>
    <protectedRange sqref="O340:O341 O336:O338" name="Rango1_5_2_1_2_2_3_1_1"/>
    <protectedRange sqref="F504:G515" name="Rango2_2_1_1_1"/>
    <protectedRange sqref="H504:H515 J504:J515" name="Rango2_9_2_2_1"/>
    <protectedRange sqref="J593:J595" name="Rango2_2_4_2_10_3_1_8_1_10_1"/>
    <protectedRange sqref="J592" name="Rango2_4_4_1_10_3_1_8_1_6_1"/>
    <protectedRange sqref="J599:J601" name="Rango2_2_4_2_10_3_1_8_1_14_1_1"/>
    <protectedRange sqref="J598" name="Rango2_4_4_1_10_3_1_8_1_8_1_1"/>
    <protectedRange sqref="J605:J607" name="Rango2_2_4_2_10_3_1_8_1_16_1_1"/>
    <protectedRange sqref="J604" name="Rango2_4_4_1_10_3_1_8_1_9_1_1"/>
    <protectedRange sqref="I620:I622" name="Rango2_2_4_2_10_3_1_8_1_20_1"/>
    <protectedRange sqref="I619" name="Rango2_4_4_1_10_3_1_8_1_11_1"/>
    <protectedRange sqref="O629:O632" name="Rango1_3_1_1_3_1_6_1_3_1_1"/>
    <protectedRange sqref="O646 O641:O642" name="Rango1_3_1_1_3_1_6_1_11_1"/>
    <protectedRange sqref="O662 O670:O671" name="Rango1_3_1_1_3_1_6_1_12_1"/>
    <protectedRange sqref="I689:I690" name="Rango2_1_1_1_1"/>
    <protectedRange sqref="J689" name="Rango2_1_1_2_1"/>
    <protectedRange sqref="O707:O719" name="Rango1_3_1_1_3_1_6_1_14_1"/>
    <protectedRange sqref="H772:H777" name="Rango2_40_2_1_1_1_1_4_1"/>
    <protectedRange sqref="H778:H785" name="Rango2_40_2_1_1_1_1_5_1"/>
    <protectedRange sqref="O778:O779 O785" name="Rango2_2_1_14_2_1_1_1_1"/>
    <protectedRange sqref="H789:H790" name="Rango2_40_2_1_1_1_1_2_3"/>
    <protectedRange sqref="H791:H798" name="Rango2_40_2_1_1_1_1_2_1_1"/>
    <protectedRange sqref="H799:H813" name="Rango2_40_2_1_1_1_1_2_2_1"/>
    <protectedRange sqref="J331 J333:J334" name="Rango2_5_1"/>
    <protectedRange sqref="J335" name="Rango2_2_4_1"/>
    <protectedRange sqref="L331:M331 L333:M334" name="Rango2_6_2"/>
    <protectedRange sqref="L335:M335" name="Rango2_2_5_2"/>
    <protectedRange sqref="H816:H817" name="Rango2_40_2_1_1_1_1_5_3_1"/>
    <protectedRange sqref="I816:I817" name="Rango2_40_2_1_1_1_1_5_5_1"/>
    <protectedRange sqref="J824:J826 J831:J833 J837:J839 J849:J851 J843:J845" name="Rango2_2_4_2_10_3_1_8_1_2_1"/>
    <protectedRange sqref="J848 J823 J830 J836 J842" name="Rango2_4_4_1_10_3_1_8_1_2_1"/>
    <protectedRange sqref="P45:P46" name="Rango2_1_1_3_1_1_2_2_1_1_1_1_2_7"/>
    <protectedRange sqref="P64:P65" name="Rango2_1_1_3_1_1_2_2_1_1_1_1_2_11"/>
    <protectedRange sqref="P40:P41 P56:P62" name="Rango2_1_1_3_1_1_2_2_1_1_1_1_2_9_1"/>
  </protectedRanges>
  <mergeCells count="35">
    <mergeCell ref="D63:D65"/>
    <mergeCell ref="G49:G55"/>
    <mergeCell ref="F56:F62"/>
    <mergeCell ref="D50:D55"/>
    <mergeCell ref="D66:D69"/>
    <mergeCell ref="E66:E69"/>
    <mergeCell ref="D56:D62"/>
    <mergeCell ref="E56:E62"/>
    <mergeCell ref="F66:F69"/>
    <mergeCell ref="E49:E55"/>
    <mergeCell ref="F49:F55"/>
    <mergeCell ref="E63:E65"/>
    <mergeCell ref="B1:B5"/>
    <mergeCell ref="B12:O12"/>
    <mergeCell ref="G6:O6"/>
    <mergeCell ref="B9:E9"/>
    <mergeCell ref="B10:E10"/>
    <mergeCell ref="B11:E11"/>
    <mergeCell ref="C1:O2"/>
    <mergeCell ref="C3:O3"/>
    <mergeCell ref="C4:O4"/>
    <mergeCell ref="C5:O5"/>
    <mergeCell ref="D7:O7"/>
    <mergeCell ref="D14:D29"/>
    <mergeCell ref="E14:E29"/>
    <mergeCell ref="F14:F29"/>
    <mergeCell ref="D30:D48"/>
    <mergeCell ref="E30:E48"/>
    <mergeCell ref="F30:F48"/>
    <mergeCell ref="G14:G29"/>
    <mergeCell ref="G66:G69"/>
    <mergeCell ref="G56:G62"/>
    <mergeCell ref="G30:G48"/>
    <mergeCell ref="F63:F65"/>
    <mergeCell ref="G63:G65"/>
  </mergeCells>
  <phoneticPr fontId="90"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D4CF-4B4E-4CC5-B184-554CD0741AE9}">
  <dimension ref="A1:S430"/>
  <sheetViews>
    <sheetView zoomScale="37" zoomScaleNormal="37" workbookViewId="0">
      <selection activeCell="H11" sqref="H11"/>
    </sheetView>
  </sheetViews>
  <sheetFormatPr baseColWidth="10" defaultColWidth="11.42578125" defaultRowHeight="14.25" x14ac:dyDescent="0.2"/>
  <cols>
    <col min="1" max="1" width="5.5703125" style="540" customWidth="1"/>
    <col min="2" max="2" width="52.7109375" style="19" customWidth="1"/>
    <col min="3" max="3" width="16.7109375" style="2" customWidth="1"/>
    <col min="4" max="4" width="18" style="20" customWidth="1"/>
    <col min="5" max="5" width="16.42578125" style="20" customWidth="1"/>
    <col min="6" max="6" width="107.42578125" style="2" customWidth="1"/>
    <col min="7" max="7" width="39" style="2" customWidth="1"/>
    <col min="8" max="8" width="39" style="548" customWidth="1"/>
    <col min="9" max="9" width="42.140625" style="548" customWidth="1"/>
    <col min="10" max="10" width="33.28515625" style="548" customWidth="1"/>
    <col min="11" max="11" width="22.42578125" style="549" customWidth="1"/>
    <col min="12" max="12" width="21.7109375" style="550" customWidth="1"/>
    <col min="13" max="13" width="20.85546875" style="550" customWidth="1"/>
    <col min="14" max="14" width="21.7109375" style="550" customWidth="1"/>
    <col min="15" max="15" width="23.28515625" style="550" customWidth="1"/>
    <col min="16" max="16" width="19.85546875" style="550" customWidth="1"/>
    <col min="17" max="17" width="29.7109375" style="550" customWidth="1"/>
    <col min="18" max="18" width="70.7109375" style="548" customWidth="1"/>
    <col min="19" max="16384" width="11.42578125" style="2"/>
  </cols>
  <sheetData>
    <row r="1" spans="1:18" ht="15" x14ac:dyDescent="0.2">
      <c r="A1" s="21"/>
      <c r="B1" s="794"/>
      <c r="C1" s="795"/>
      <c r="D1" s="798" t="s">
        <v>103</v>
      </c>
      <c r="E1" s="798"/>
      <c r="F1" s="798"/>
      <c r="G1" s="798"/>
      <c r="H1" s="799"/>
      <c r="I1" s="799"/>
      <c r="J1" s="799"/>
      <c r="K1" s="799"/>
      <c r="L1" s="799"/>
      <c r="M1" s="799"/>
      <c r="N1" s="799"/>
      <c r="O1" s="799"/>
      <c r="P1" s="799"/>
      <c r="Q1" s="799"/>
      <c r="R1" s="800"/>
    </row>
    <row r="2" spans="1:18" ht="15" x14ac:dyDescent="0.2">
      <c r="A2" s="21"/>
      <c r="B2" s="796"/>
      <c r="C2" s="797"/>
      <c r="D2" s="801"/>
      <c r="E2" s="801"/>
      <c r="F2" s="801"/>
      <c r="G2" s="801"/>
      <c r="H2" s="802"/>
      <c r="I2" s="802"/>
      <c r="J2" s="802"/>
      <c r="K2" s="802"/>
      <c r="L2" s="802"/>
      <c r="M2" s="802"/>
      <c r="N2" s="802"/>
      <c r="O2" s="802"/>
      <c r="P2" s="802"/>
      <c r="Q2" s="802"/>
      <c r="R2" s="803"/>
    </row>
    <row r="3" spans="1:18" ht="15" x14ac:dyDescent="0.2">
      <c r="A3" s="21"/>
      <c r="B3" s="796"/>
      <c r="C3" s="797"/>
      <c r="D3" s="797"/>
      <c r="E3" s="797"/>
      <c r="F3" s="797"/>
      <c r="G3" s="797"/>
      <c r="H3" s="804"/>
      <c r="I3" s="804"/>
      <c r="J3" s="804"/>
      <c r="K3" s="804"/>
      <c r="L3" s="804"/>
      <c r="M3" s="804"/>
      <c r="N3" s="804"/>
      <c r="O3" s="804"/>
      <c r="P3" s="804"/>
      <c r="Q3" s="804"/>
      <c r="R3" s="805"/>
    </row>
    <row r="4" spans="1:18" ht="15.75" x14ac:dyDescent="0.2">
      <c r="A4" s="21"/>
      <c r="B4" s="806" t="s">
        <v>41</v>
      </c>
      <c r="C4" s="807"/>
      <c r="D4" s="807"/>
      <c r="E4" s="807"/>
      <c r="F4" s="807"/>
      <c r="G4" s="807"/>
      <c r="H4" s="807"/>
      <c r="I4" s="807"/>
      <c r="J4" s="807"/>
      <c r="K4" s="22"/>
      <c r="L4" s="808" t="s">
        <v>104</v>
      </c>
      <c r="M4" s="808"/>
      <c r="N4" s="808"/>
      <c r="O4" s="808"/>
      <c r="P4" s="808"/>
      <c r="Q4" s="543">
        <v>44742</v>
      </c>
      <c r="R4" s="544"/>
    </row>
    <row r="5" spans="1:18" ht="15.75" x14ac:dyDescent="0.2">
      <c r="A5" s="21"/>
      <c r="B5" s="23" t="s">
        <v>42</v>
      </c>
      <c r="C5" s="10"/>
      <c r="D5" s="22"/>
      <c r="E5" s="22"/>
      <c r="F5" s="13"/>
      <c r="G5" s="13"/>
      <c r="H5" s="13"/>
      <c r="I5" s="13"/>
      <c r="J5" s="13"/>
      <c r="K5" s="22"/>
      <c r="L5" s="808"/>
      <c r="M5" s="808"/>
      <c r="N5" s="808"/>
      <c r="O5" s="808"/>
      <c r="P5" s="808"/>
      <c r="Q5" s="543"/>
      <c r="R5" s="544"/>
    </row>
    <row r="6" spans="1:18" ht="15.75" x14ac:dyDescent="0.2">
      <c r="A6" s="21"/>
      <c r="B6" s="23" t="s">
        <v>105</v>
      </c>
      <c r="C6" s="10"/>
      <c r="D6" s="22"/>
      <c r="E6" s="22"/>
      <c r="F6" s="13"/>
      <c r="G6" s="13"/>
      <c r="H6" s="13"/>
      <c r="I6" s="13"/>
      <c r="J6" s="13"/>
      <c r="K6" s="22"/>
      <c r="L6" s="808"/>
      <c r="M6" s="808"/>
      <c r="N6" s="808"/>
      <c r="O6" s="808"/>
      <c r="P6" s="808"/>
      <c r="Q6" s="543"/>
      <c r="R6" s="544"/>
    </row>
    <row r="7" spans="1:18" ht="15.75" x14ac:dyDescent="0.2">
      <c r="A7" s="21"/>
      <c r="B7" s="23" t="s">
        <v>106</v>
      </c>
      <c r="C7" s="10"/>
      <c r="D7" s="22"/>
      <c r="E7" s="22"/>
      <c r="F7" s="13"/>
      <c r="G7" s="13"/>
      <c r="H7" s="13"/>
      <c r="I7" s="13"/>
      <c r="J7" s="13"/>
      <c r="K7" s="22"/>
      <c r="L7" s="808"/>
      <c r="M7" s="808"/>
      <c r="N7" s="808"/>
      <c r="O7" s="808"/>
      <c r="P7" s="808"/>
      <c r="Q7" s="543"/>
      <c r="R7" s="544"/>
    </row>
    <row r="8" spans="1:18" ht="15.75" x14ac:dyDescent="0.2">
      <c r="A8" s="21"/>
      <c r="B8" s="23" t="s">
        <v>107</v>
      </c>
      <c r="C8" s="10"/>
      <c r="D8" s="22"/>
      <c r="E8" s="22"/>
      <c r="F8" s="10"/>
      <c r="G8" s="10"/>
      <c r="H8" s="10"/>
      <c r="I8" s="10"/>
      <c r="J8" s="10"/>
      <c r="K8" s="22"/>
      <c r="L8" s="811" t="s">
        <v>108</v>
      </c>
      <c r="M8" s="811"/>
      <c r="N8" s="811"/>
      <c r="O8" s="811"/>
      <c r="P8" s="811"/>
      <c r="Q8" s="545">
        <v>44904</v>
      </c>
      <c r="R8" s="544"/>
    </row>
    <row r="9" spans="1:18" ht="15.75" x14ac:dyDescent="0.2">
      <c r="A9" s="21"/>
      <c r="B9" s="24"/>
      <c r="C9" s="15"/>
      <c r="D9" s="17"/>
      <c r="E9" s="17"/>
      <c r="F9" s="16"/>
      <c r="G9" s="16"/>
      <c r="H9" s="16"/>
      <c r="I9" s="16"/>
      <c r="J9" s="16"/>
      <c r="K9" s="17"/>
      <c r="L9" s="17"/>
      <c r="M9" s="546"/>
      <c r="N9" s="546"/>
      <c r="O9" s="546"/>
      <c r="P9" s="546"/>
      <c r="Q9" s="546"/>
      <c r="R9" s="547"/>
    </row>
    <row r="10" spans="1:18" ht="63" x14ac:dyDescent="0.2">
      <c r="A10" s="21"/>
      <c r="B10" s="3" t="s">
        <v>22</v>
      </c>
      <c r="C10" s="3" t="s">
        <v>3</v>
      </c>
      <c r="D10" s="3" t="s">
        <v>50</v>
      </c>
      <c r="E10" s="3" t="s">
        <v>109</v>
      </c>
      <c r="F10" s="4" t="s">
        <v>52</v>
      </c>
      <c r="G10" s="3" t="s">
        <v>53</v>
      </c>
      <c r="H10" s="3" t="s">
        <v>54</v>
      </c>
      <c r="I10" s="3" t="s">
        <v>55</v>
      </c>
      <c r="J10" s="5" t="s">
        <v>56</v>
      </c>
      <c r="K10" s="5" t="s">
        <v>57</v>
      </c>
      <c r="L10" s="6" t="s">
        <v>58</v>
      </c>
      <c r="M10" s="6" t="s">
        <v>59</v>
      </c>
      <c r="N10" s="7" t="s">
        <v>60</v>
      </c>
      <c r="O10" s="7" t="s">
        <v>61</v>
      </c>
      <c r="P10" s="8" t="s">
        <v>110</v>
      </c>
      <c r="Q10" s="5" t="s">
        <v>28</v>
      </c>
      <c r="R10" s="5" t="s">
        <v>62</v>
      </c>
    </row>
    <row r="11" spans="1:18" ht="120.6" customHeight="1" x14ac:dyDescent="0.2">
      <c r="B11" s="53" t="s">
        <v>12</v>
      </c>
      <c r="C11" s="54" t="s">
        <v>7</v>
      </c>
      <c r="D11" s="812" t="s">
        <v>111</v>
      </c>
      <c r="E11" s="812" t="s">
        <v>112</v>
      </c>
      <c r="F11" s="813" t="s">
        <v>113</v>
      </c>
      <c r="G11" s="813" t="s">
        <v>114</v>
      </c>
      <c r="H11" s="74" t="s">
        <v>115</v>
      </c>
      <c r="I11" s="74" t="s">
        <v>116</v>
      </c>
      <c r="J11" s="74" t="s">
        <v>117</v>
      </c>
      <c r="K11" s="55">
        <v>1</v>
      </c>
      <c r="L11" s="56">
        <v>44409</v>
      </c>
      <c r="M11" s="56">
        <v>44772</v>
      </c>
      <c r="N11" s="57">
        <f>(M11-L11)/7</f>
        <v>51.857142857142854</v>
      </c>
      <c r="O11" s="58">
        <v>0.42</v>
      </c>
      <c r="P11" s="59">
        <f>O11/K11</f>
        <v>0.42</v>
      </c>
      <c r="Q11" s="73" t="str">
        <f>IF(ISNUMBER(P11),IF(P11=100%,"CUMPLIDA",IF(AND(ISNUMBER(M11),ISNUMBER(CGR!$Q$4)), IF(M11&lt;CGR!$Q$4,"INCUMPLIDA","PROCESO"), "VERIFICAR FECHA")),"SIN VALOR AVANCE")</f>
        <v>PROCESO</v>
      </c>
      <c r="R11" s="60" t="s">
        <v>118</v>
      </c>
    </row>
    <row r="12" spans="1:18" ht="102" x14ac:dyDescent="0.2">
      <c r="B12" s="53" t="s">
        <v>12</v>
      </c>
      <c r="C12" s="54" t="s">
        <v>7</v>
      </c>
      <c r="D12" s="812"/>
      <c r="E12" s="812"/>
      <c r="F12" s="813"/>
      <c r="G12" s="813"/>
      <c r="H12" s="74" t="s">
        <v>115</v>
      </c>
      <c r="I12" s="74" t="s">
        <v>119</v>
      </c>
      <c r="J12" s="74" t="s">
        <v>117</v>
      </c>
      <c r="K12" s="55">
        <v>1</v>
      </c>
      <c r="L12" s="56">
        <v>44409</v>
      </c>
      <c r="M12" s="56">
        <v>44772</v>
      </c>
      <c r="N12" s="57">
        <f t="shared" ref="N12:N76" si="0">(M12-L12)/7</f>
        <v>51.857142857142854</v>
      </c>
      <c r="O12" s="58">
        <v>0.42</v>
      </c>
      <c r="P12" s="59">
        <f t="shared" ref="P12:P33" si="1">O12/K12</f>
        <v>0.42</v>
      </c>
      <c r="Q12" s="73" t="str">
        <f>IF(ISNUMBER(P12),IF(P12=100%,"CUMPLIDA",IF(AND(ISNUMBER(M12),ISNUMBER(CGR!$Q$4)), IF(M12&lt;CGR!$Q$4,"INCUMPLIDA","PROCESO"), "VERIFICAR FECHA")),"SIN VALOR AVANCE")</f>
        <v>PROCESO</v>
      </c>
      <c r="R12" s="60" t="s">
        <v>118</v>
      </c>
    </row>
    <row r="13" spans="1:18" ht="102" x14ac:dyDescent="0.2">
      <c r="B13" s="53" t="s">
        <v>12</v>
      </c>
      <c r="C13" s="54" t="s">
        <v>7</v>
      </c>
      <c r="D13" s="812"/>
      <c r="E13" s="812"/>
      <c r="F13" s="813"/>
      <c r="G13" s="813"/>
      <c r="H13" s="74" t="s">
        <v>115</v>
      </c>
      <c r="I13" s="74" t="s">
        <v>120</v>
      </c>
      <c r="J13" s="74" t="s">
        <v>121</v>
      </c>
      <c r="K13" s="55">
        <v>1</v>
      </c>
      <c r="L13" s="56">
        <v>44409</v>
      </c>
      <c r="M13" s="56">
        <v>44773</v>
      </c>
      <c r="N13" s="57">
        <f t="shared" si="0"/>
        <v>52</v>
      </c>
      <c r="O13" s="58">
        <v>0.42</v>
      </c>
      <c r="P13" s="59">
        <f t="shared" si="1"/>
        <v>0.42</v>
      </c>
      <c r="Q13" s="73" t="str">
        <f>IF(ISNUMBER(P13),IF(P13=100%,"CUMPLIDA",IF(AND(ISNUMBER(M13),ISNUMBER(CGR!$Q$4)), IF(M13&lt;CGR!$Q$4,"INCUMPLIDA","PROCESO"), "VERIFICAR FECHA")),"SIN VALOR AVANCE")</f>
        <v>PROCESO</v>
      </c>
      <c r="R13" s="60" t="s">
        <v>118</v>
      </c>
    </row>
    <row r="14" spans="1:18" ht="178.5" x14ac:dyDescent="0.2">
      <c r="B14" s="529" t="s">
        <v>12</v>
      </c>
      <c r="C14" s="61" t="s">
        <v>7</v>
      </c>
      <c r="D14" s="814" t="s">
        <v>122</v>
      </c>
      <c r="E14" s="814" t="s">
        <v>123</v>
      </c>
      <c r="F14" s="816" t="s">
        <v>124</v>
      </c>
      <c r="G14" s="816" t="s">
        <v>125</v>
      </c>
      <c r="H14" s="526" t="s">
        <v>126</v>
      </c>
      <c r="I14" s="527" t="s">
        <v>127</v>
      </c>
      <c r="J14" s="527" t="s">
        <v>128</v>
      </c>
      <c r="K14" s="528">
        <v>1</v>
      </c>
      <c r="L14" s="489">
        <v>44136</v>
      </c>
      <c r="M14" s="489">
        <v>44865</v>
      </c>
      <c r="N14" s="57">
        <f t="shared" si="0"/>
        <v>104.14285714285714</v>
      </c>
      <c r="O14" s="58">
        <v>1</v>
      </c>
      <c r="P14" s="59">
        <f t="shared" si="1"/>
        <v>1</v>
      </c>
      <c r="Q14" s="73" t="str">
        <f>IF(ISNUMBER(P14),IF(P14=100%,"CUMPLIDA",IF(AND(ISNUMBER(M14),ISNUMBER(CGR!$Q$4)), IF(M14&lt;CGR!$Q$4,"INCUMPLIDA","PROCESO"), "VERIFICAR FECHA")),"SIN VALOR AVANCE")</f>
        <v>CUMPLIDA</v>
      </c>
      <c r="R14" s="62" t="s">
        <v>129</v>
      </c>
    </row>
    <row r="15" spans="1:18" ht="195.6" customHeight="1" x14ac:dyDescent="0.2">
      <c r="B15" s="529" t="s">
        <v>12</v>
      </c>
      <c r="C15" s="61" t="s">
        <v>7</v>
      </c>
      <c r="D15" s="815"/>
      <c r="E15" s="815"/>
      <c r="F15" s="817"/>
      <c r="G15" s="817"/>
      <c r="H15" s="527" t="s">
        <v>130</v>
      </c>
      <c r="I15" s="527" t="s">
        <v>127</v>
      </c>
      <c r="J15" s="527" t="s">
        <v>128</v>
      </c>
      <c r="K15" s="528">
        <v>1</v>
      </c>
      <c r="L15" s="489">
        <v>44866</v>
      </c>
      <c r="M15" s="489">
        <v>45230</v>
      </c>
      <c r="N15" s="57">
        <f t="shared" si="0"/>
        <v>52</v>
      </c>
      <c r="O15" s="58">
        <v>0</v>
      </c>
      <c r="P15" s="59">
        <f t="shared" si="1"/>
        <v>0</v>
      </c>
      <c r="Q15" s="73" t="str">
        <f>IF(ISNUMBER(P15),IF(P15=100%,"CUMPLIDA",IF(AND(ISNUMBER(M15),ISNUMBER(CGR!$Q$4)), IF(M15&lt;CGR!$Q$4,"INCUMPLIDA","PROCESO"), "VERIFICAR FECHA")),"SIN VALOR AVANCE")</f>
        <v>PROCESO</v>
      </c>
      <c r="R15" s="411" t="s">
        <v>131</v>
      </c>
    </row>
    <row r="16" spans="1:18" ht="260.25" customHeight="1" x14ac:dyDescent="0.2">
      <c r="B16" s="39" t="s">
        <v>12</v>
      </c>
      <c r="C16" s="61" t="s">
        <v>7</v>
      </c>
      <c r="D16" s="68" t="s">
        <v>132</v>
      </c>
      <c r="E16" s="68" t="s">
        <v>123</v>
      </c>
      <c r="F16" s="69" t="s">
        <v>133</v>
      </c>
      <c r="G16" s="69" t="s">
        <v>134</v>
      </c>
      <c r="H16" s="551" t="s">
        <v>135</v>
      </c>
      <c r="I16" s="551" t="s">
        <v>127</v>
      </c>
      <c r="J16" s="551" t="s">
        <v>128</v>
      </c>
      <c r="K16" s="552">
        <v>1</v>
      </c>
      <c r="L16" s="553">
        <v>44928</v>
      </c>
      <c r="M16" s="553">
        <v>45290</v>
      </c>
      <c r="N16" s="554">
        <f t="shared" si="0"/>
        <v>51.714285714285715</v>
      </c>
      <c r="O16" s="555">
        <v>0</v>
      </c>
      <c r="P16" s="556">
        <f t="shared" si="1"/>
        <v>0</v>
      </c>
      <c r="Q16" s="557" t="str">
        <f>IF(ISNUMBER(P16),IF(P16=100%,"CUMPLIDA",IF(AND(ISNUMBER(M16),ISNUMBER(CGR!$Q$4)), IF(M16&lt;CGR!$Q$4,"INCUMPLIDA","PROCESO"), "VERIFICAR FECHA")),"SIN VALOR AVANCE")</f>
        <v>PROCESO</v>
      </c>
      <c r="R16" s="697" t="s">
        <v>136</v>
      </c>
    </row>
    <row r="17" spans="2:18" ht="312" customHeight="1" x14ac:dyDescent="0.2">
      <c r="B17" s="39" t="s">
        <v>12</v>
      </c>
      <c r="C17" s="61" t="s">
        <v>7</v>
      </c>
      <c r="D17" s="68" t="s">
        <v>137</v>
      </c>
      <c r="E17" s="68" t="s">
        <v>138</v>
      </c>
      <c r="F17" s="69" t="s">
        <v>139</v>
      </c>
      <c r="G17" s="69" t="s">
        <v>140</v>
      </c>
      <c r="H17" s="551" t="s">
        <v>141</v>
      </c>
      <c r="I17" s="559" t="s">
        <v>127</v>
      </c>
      <c r="J17" s="551" t="s">
        <v>128</v>
      </c>
      <c r="K17" s="552">
        <v>1</v>
      </c>
      <c r="L17" s="560">
        <v>44928</v>
      </c>
      <c r="M17" s="560">
        <v>45290</v>
      </c>
      <c r="N17" s="554">
        <f t="shared" si="0"/>
        <v>51.714285714285715</v>
      </c>
      <c r="O17" s="555">
        <v>0</v>
      </c>
      <c r="P17" s="556">
        <f t="shared" si="1"/>
        <v>0</v>
      </c>
      <c r="Q17" s="557" t="str">
        <f>IF(ISNUMBER(P17),IF(P17=100%,"CUMPLIDA",IF(AND(ISNUMBER(M17),ISNUMBER(CGR!$Q$4)), IF(M17&lt;CGR!$Q$4,"INCUMPLIDA","PROCESO"), "VERIFICAR FECHA")),"SIN VALOR AVANCE")</f>
        <v>PROCESO</v>
      </c>
      <c r="R17" s="558" t="s">
        <v>142</v>
      </c>
    </row>
    <row r="18" spans="2:18" ht="171" customHeight="1" x14ac:dyDescent="0.2">
      <c r="B18" s="39" t="s">
        <v>12</v>
      </c>
      <c r="C18" s="61" t="s">
        <v>7</v>
      </c>
      <c r="D18" s="68" t="s">
        <v>143</v>
      </c>
      <c r="E18" s="68" t="s">
        <v>144</v>
      </c>
      <c r="F18" s="69" t="s">
        <v>145</v>
      </c>
      <c r="G18" s="69" t="s">
        <v>146</v>
      </c>
      <c r="H18" s="551" t="s">
        <v>147</v>
      </c>
      <c r="I18" s="551" t="s">
        <v>148</v>
      </c>
      <c r="J18" s="551" t="s">
        <v>149</v>
      </c>
      <c r="K18" s="552">
        <v>1</v>
      </c>
      <c r="L18" s="560">
        <v>44928</v>
      </c>
      <c r="M18" s="560">
        <v>45290</v>
      </c>
      <c r="N18" s="554">
        <f t="shared" si="0"/>
        <v>51.714285714285715</v>
      </c>
      <c r="O18" s="555">
        <v>0</v>
      </c>
      <c r="P18" s="556">
        <f t="shared" si="1"/>
        <v>0</v>
      </c>
      <c r="Q18" s="557" t="str">
        <f>IF(ISNUMBER(P18),IF(P18=100%,"CUMPLIDA",IF(AND(ISNUMBER(M18),ISNUMBER(CGR!$Q$4)), IF(M18&lt;CGR!$Q$4,"INCUMPLIDA","PROCESO"), "VERIFICAR FECHA")),"SIN VALOR AVANCE")</f>
        <v>PROCESO</v>
      </c>
      <c r="R18" s="558" t="s">
        <v>150</v>
      </c>
    </row>
    <row r="19" spans="2:18" ht="187.5" customHeight="1" x14ac:dyDescent="0.2">
      <c r="B19" s="39" t="s">
        <v>12</v>
      </c>
      <c r="C19" s="61" t="s">
        <v>7</v>
      </c>
      <c r="D19" s="63" t="s">
        <v>151</v>
      </c>
      <c r="E19" s="63" t="s">
        <v>152</v>
      </c>
      <c r="F19" s="64" t="s">
        <v>153</v>
      </c>
      <c r="G19" s="65" t="s">
        <v>154</v>
      </c>
      <c r="H19" s="551" t="s">
        <v>155</v>
      </c>
      <c r="I19" s="559" t="s">
        <v>148</v>
      </c>
      <c r="J19" s="561" t="s">
        <v>156</v>
      </c>
      <c r="K19" s="552">
        <v>1</v>
      </c>
      <c r="L19" s="560">
        <v>44928</v>
      </c>
      <c r="M19" s="560">
        <v>45290</v>
      </c>
      <c r="N19" s="554">
        <f t="shared" si="0"/>
        <v>51.714285714285715</v>
      </c>
      <c r="O19" s="555">
        <v>0</v>
      </c>
      <c r="P19" s="556">
        <f t="shared" si="1"/>
        <v>0</v>
      </c>
      <c r="Q19" s="557" t="str">
        <f>IF(ISNUMBER(P19),IF(P19=100%,"CUMPLIDA",IF(AND(ISNUMBER(M19),ISNUMBER(CGR!$Q$4)), IF(M19&lt;CGR!$Q$4,"INCUMPLIDA","PROCESO"), "VERIFICAR FECHA")),"SIN VALOR AVANCE")</f>
        <v>PROCESO</v>
      </c>
      <c r="R19" s="562" t="s">
        <v>157</v>
      </c>
    </row>
    <row r="20" spans="2:18" ht="126" customHeight="1" x14ac:dyDescent="0.2">
      <c r="B20" s="39" t="s">
        <v>12</v>
      </c>
      <c r="C20" s="61" t="s">
        <v>7</v>
      </c>
      <c r="D20" s="809" t="s">
        <v>158</v>
      </c>
      <c r="E20" s="809" t="s">
        <v>159</v>
      </c>
      <c r="F20" s="810" t="s">
        <v>160</v>
      </c>
      <c r="G20" s="810" t="s">
        <v>161</v>
      </c>
      <c r="H20" s="787" t="s">
        <v>162</v>
      </c>
      <c r="I20" s="551" t="s">
        <v>163</v>
      </c>
      <c r="J20" s="563" t="s">
        <v>164</v>
      </c>
      <c r="K20" s="564">
        <v>1</v>
      </c>
      <c r="L20" s="553">
        <v>42064</v>
      </c>
      <c r="M20" s="553">
        <v>42277</v>
      </c>
      <c r="N20" s="565">
        <f t="shared" si="0"/>
        <v>30.428571428571427</v>
      </c>
      <c r="O20" s="564">
        <v>1</v>
      </c>
      <c r="P20" s="566">
        <f t="shared" si="1"/>
        <v>1</v>
      </c>
      <c r="Q20" s="567" t="str">
        <f>IF(ISNUMBER(P20),IF(P20=100%,"CUMPLIDA",IF(AND(ISNUMBER(M20),ISNUMBER(CGR!$Q$4)), IF(M20&lt;CGR!$Q$4,"INCUMPLIDA","PROCESO"), "VERIFICAR FECHA")),"SIN VALOR AVANCE")</f>
        <v>CUMPLIDA</v>
      </c>
      <c r="R20" s="568" t="s">
        <v>165</v>
      </c>
    </row>
    <row r="21" spans="2:18" ht="135.75" x14ac:dyDescent="0.2">
      <c r="B21" s="39" t="s">
        <v>12</v>
      </c>
      <c r="C21" s="61" t="s">
        <v>7</v>
      </c>
      <c r="D21" s="809"/>
      <c r="E21" s="809"/>
      <c r="F21" s="810"/>
      <c r="G21" s="810"/>
      <c r="H21" s="787"/>
      <c r="I21" s="551" t="s">
        <v>166</v>
      </c>
      <c r="J21" s="563" t="s">
        <v>167</v>
      </c>
      <c r="K21" s="564">
        <v>1</v>
      </c>
      <c r="L21" s="553">
        <v>42064</v>
      </c>
      <c r="M21" s="553">
        <v>42308</v>
      </c>
      <c r="N21" s="565">
        <f t="shared" si="0"/>
        <v>34.857142857142854</v>
      </c>
      <c r="O21" s="564">
        <v>1</v>
      </c>
      <c r="P21" s="566">
        <f t="shared" si="1"/>
        <v>1</v>
      </c>
      <c r="Q21" s="567" t="str">
        <f>IF(ISNUMBER(P21),IF(P21=100%,"CUMPLIDA",IF(AND(ISNUMBER(M21),ISNUMBER(CGR!$Q$4)), IF(M21&lt;CGR!$Q$4,"INCUMPLIDA","PROCESO"), "VERIFICAR FECHA")),"SIN VALOR AVANCE")</f>
        <v>CUMPLIDA</v>
      </c>
      <c r="R21" s="568" t="s">
        <v>168</v>
      </c>
    </row>
    <row r="22" spans="2:18" ht="321.75" customHeight="1" x14ac:dyDescent="0.2">
      <c r="B22" s="39" t="s">
        <v>12</v>
      </c>
      <c r="C22" s="61" t="s">
        <v>7</v>
      </c>
      <c r="D22" s="809"/>
      <c r="E22" s="809"/>
      <c r="F22" s="810"/>
      <c r="G22" s="810"/>
      <c r="H22" s="569" t="s">
        <v>169</v>
      </c>
      <c r="I22" s="569" t="s">
        <v>170</v>
      </c>
      <c r="J22" s="569" t="s">
        <v>171</v>
      </c>
      <c r="K22" s="570">
        <v>8902914</v>
      </c>
      <c r="L22" s="560">
        <v>44928</v>
      </c>
      <c r="M22" s="560">
        <v>45290</v>
      </c>
      <c r="N22" s="554">
        <f t="shared" si="0"/>
        <v>51.714285714285715</v>
      </c>
      <c r="O22" s="570">
        <v>0</v>
      </c>
      <c r="P22" s="556">
        <f t="shared" si="1"/>
        <v>0</v>
      </c>
      <c r="Q22" s="557" t="str">
        <f>IF(ISNUMBER(P22),IF(P22=100%,"CUMPLIDA",IF(AND(ISNUMBER(M22),ISNUMBER(CGR!$Q$4)), IF(M22&lt;CGR!$Q$4,"INCUMPLIDA","PROCESO"), "VERIFICAR FECHA")),"SIN VALOR AVANCE")</f>
        <v>PROCESO</v>
      </c>
      <c r="R22" s="571" t="s">
        <v>172</v>
      </c>
    </row>
    <row r="23" spans="2:18" ht="193.5" customHeight="1" x14ac:dyDescent="0.2">
      <c r="B23" s="39" t="s">
        <v>12</v>
      </c>
      <c r="C23" s="61" t="s">
        <v>7</v>
      </c>
      <c r="D23" s="809"/>
      <c r="E23" s="809"/>
      <c r="F23" s="810"/>
      <c r="G23" s="810"/>
      <c r="H23" s="569" t="s">
        <v>173</v>
      </c>
      <c r="I23" s="569" t="s">
        <v>174</v>
      </c>
      <c r="J23" s="569" t="s">
        <v>175</v>
      </c>
      <c r="K23" s="564">
        <v>1</v>
      </c>
      <c r="L23" s="553">
        <v>43952</v>
      </c>
      <c r="M23" s="553">
        <v>44196</v>
      </c>
      <c r="N23" s="565">
        <f t="shared" si="0"/>
        <v>34.857142857142854</v>
      </c>
      <c r="O23" s="564">
        <v>1</v>
      </c>
      <c r="P23" s="566">
        <f t="shared" si="1"/>
        <v>1</v>
      </c>
      <c r="Q23" s="567" t="str">
        <f>IF(ISNUMBER(P23),IF(P23=100%,"CUMPLIDA",IF(AND(ISNUMBER(M23),ISNUMBER(CGR!$Q$4)), IF(M23&lt;CGR!$Q$4,"INCUMPLIDA","PROCESO"), "VERIFICAR FECHA")),"SIN VALOR AVANCE")</f>
        <v>CUMPLIDA</v>
      </c>
      <c r="R23" s="572" t="s">
        <v>176</v>
      </c>
    </row>
    <row r="24" spans="2:18" ht="165.6" customHeight="1" x14ac:dyDescent="0.2">
      <c r="B24" s="39" t="s">
        <v>12</v>
      </c>
      <c r="C24" s="61" t="s">
        <v>7</v>
      </c>
      <c r="D24" s="809" t="s">
        <v>177</v>
      </c>
      <c r="E24" s="809" t="s">
        <v>178</v>
      </c>
      <c r="F24" s="810" t="s">
        <v>179</v>
      </c>
      <c r="G24" s="810" t="s">
        <v>180</v>
      </c>
      <c r="H24" s="551" t="s">
        <v>181</v>
      </c>
      <c r="I24" s="551" t="s">
        <v>182</v>
      </c>
      <c r="J24" s="551" t="s">
        <v>183</v>
      </c>
      <c r="K24" s="564">
        <v>1</v>
      </c>
      <c r="L24" s="553">
        <v>44172</v>
      </c>
      <c r="M24" s="553">
        <v>44211</v>
      </c>
      <c r="N24" s="565">
        <f t="shared" si="0"/>
        <v>5.5714285714285712</v>
      </c>
      <c r="O24" s="564">
        <v>1</v>
      </c>
      <c r="P24" s="566">
        <f t="shared" si="1"/>
        <v>1</v>
      </c>
      <c r="Q24" s="567" t="str">
        <f>IF(ISNUMBER(P24),IF(P24=100%,"CUMPLIDA",IF(AND(ISNUMBER(M24),ISNUMBER(CGR!$Q$4)), IF(M24&lt;CGR!$Q$4,"INCUMPLIDA","PROCESO"), "VERIFICAR FECHA")),"SIN VALOR AVANCE")</f>
        <v>CUMPLIDA</v>
      </c>
      <c r="R24" s="558" t="s">
        <v>184</v>
      </c>
    </row>
    <row r="25" spans="2:18" ht="204.75" customHeight="1" x14ac:dyDescent="0.2">
      <c r="B25" s="39" t="s">
        <v>12</v>
      </c>
      <c r="C25" s="61" t="s">
        <v>7</v>
      </c>
      <c r="D25" s="809"/>
      <c r="E25" s="809"/>
      <c r="F25" s="810"/>
      <c r="G25" s="810"/>
      <c r="H25" s="787" t="s">
        <v>185</v>
      </c>
      <c r="I25" s="551" t="s">
        <v>186</v>
      </c>
      <c r="J25" s="573" t="s">
        <v>187</v>
      </c>
      <c r="K25" s="552">
        <v>1</v>
      </c>
      <c r="L25" s="560">
        <v>44928</v>
      </c>
      <c r="M25" s="560">
        <v>45199</v>
      </c>
      <c r="N25" s="554">
        <f t="shared" si="0"/>
        <v>38.714285714285715</v>
      </c>
      <c r="O25" s="555">
        <v>0</v>
      </c>
      <c r="P25" s="556">
        <f t="shared" si="1"/>
        <v>0</v>
      </c>
      <c r="Q25" s="557" t="str">
        <f>IF(ISNUMBER(P25),IF(P25=100%,"CUMPLIDA",IF(AND(ISNUMBER(M25),ISNUMBER(CGR!$Q$4)), IF(M25&lt;CGR!$Q$4,"INCUMPLIDA","PROCESO"), "VERIFICAR FECHA")),"SIN VALOR AVANCE")</f>
        <v>PROCESO</v>
      </c>
      <c r="R25" s="558" t="s">
        <v>188</v>
      </c>
    </row>
    <row r="26" spans="2:18" ht="231.75" customHeight="1" x14ac:dyDescent="0.2">
      <c r="B26" s="39" t="s">
        <v>12</v>
      </c>
      <c r="C26" s="61" t="s">
        <v>7</v>
      </c>
      <c r="D26" s="809"/>
      <c r="E26" s="809"/>
      <c r="F26" s="810"/>
      <c r="G26" s="810"/>
      <c r="H26" s="787"/>
      <c r="I26" s="551" t="s">
        <v>189</v>
      </c>
      <c r="J26" s="551" t="s">
        <v>190</v>
      </c>
      <c r="K26" s="552">
        <v>1</v>
      </c>
      <c r="L26" s="560">
        <v>44928</v>
      </c>
      <c r="M26" s="560">
        <v>45290</v>
      </c>
      <c r="N26" s="554">
        <f t="shared" si="0"/>
        <v>51.714285714285715</v>
      </c>
      <c r="O26" s="555">
        <v>0</v>
      </c>
      <c r="P26" s="556">
        <f t="shared" si="1"/>
        <v>0</v>
      </c>
      <c r="Q26" s="557" t="str">
        <f>IF(ISNUMBER(P26),IF(P26=100%,"CUMPLIDA",IF(AND(ISNUMBER(M26),ISNUMBER(CGR!$Q$4)), IF(M26&lt;CGR!$Q$4,"INCUMPLIDA","PROCESO"), "VERIFICAR FECHA")),"SIN VALOR AVANCE")</f>
        <v>PROCESO</v>
      </c>
      <c r="R26" s="558" t="s">
        <v>191</v>
      </c>
    </row>
    <row r="27" spans="2:18" ht="219" customHeight="1" x14ac:dyDescent="0.2">
      <c r="B27" s="39" t="s">
        <v>12</v>
      </c>
      <c r="C27" s="61" t="s">
        <v>7</v>
      </c>
      <c r="D27" s="809"/>
      <c r="E27" s="809"/>
      <c r="F27" s="810"/>
      <c r="G27" s="810"/>
      <c r="H27" s="787" t="s">
        <v>192</v>
      </c>
      <c r="I27" s="551" t="s">
        <v>186</v>
      </c>
      <c r="J27" s="551" t="s">
        <v>193</v>
      </c>
      <c r="K27" s="552">
        <v>1</v>
      </c>
      <c r="L27" s="560">
        <v>44928</v>
      </c>
      <c r="M27" s="560">
        <v>45199</v>
      </c>
      <c r="N27" s="554">
        <f t="shared" si="0"/>
        <v>38.714285714285715</v>
      </c>
      <c r="O27" s="555">
        <v>0</v>
      </c>
      <c r="P27" s="556">
        <f t="shared" si="1"/>
        <v>0</v>
      </c>
      <c r="Q27" s="557" t="str">
        <f>IF(ISNUMBER(P27),IF(P27=100%,"CUMPLIDA",IF(AND(ISNUMBER(M27),ISNUMBER(CGR!$Q$4)), IF(M27&lt;CGR!$Q$4,"INCUMPLIDA","PROCESO"), "VERIFICAR FECHA")),"SIN VALOR AVANCE")</f>
        <v>PROCESO</v>
      </c>
      <c r="R27" s="558" t="s">
        <v>194</v>
      </c>
    </row>
    <row r="28" spans="2:18" ht="240.75" customHeight="1" x14ac:dyDescent="0.2">
      <c r="B28" s="39" t="s">
        <v>12</v>
      </c>
      <c r="C28" s="61" t="s">
        <v>7</v>
      </c>
      <c r="D28" s="809"/>
      <c r="E28" s="809"/>
      <c r="F28" s="810"/>
      <c r="G28" s="810"/>
      <c r="H28" s="787"/>
      <c r="I28" s="551" t="s">
        <v>189</v>
      </c>
      <c r="J28" s="551" t="s">
        <v>190</v>
      </c>
      <c r="K28" s="552">
        <v>1</v>
      </c>
      <c r="L28" s="560">
        <v>44928</v>
      </c>
      <c r="M28" s="560">
        <v>45290</v>
      </c>
      <c r="N28" s="554">
        <f t="shared" si="0"/>
        <v>51.714285714285715</v>
      </c>
      <c r="O28" s="555">
        <v>0</v>
      </c>
      <c r="P28" s="556">
        <f t="shared" si="1"/>
        <v>0</v>
      </c>
      <c r="Q28" s="557" t="str">
        <f>IF(ISNUMBER(P28),IF(P28=100%,"CUMPLIDA",IF(AND(ISNUMBER(M28),ISNUMBER(CGR!$Q$4)), IF(M28&lt;CGR!$Q$4,"INCUMPLIDA","PROCESO"), "VERIFICAR FECHA")),"SIN VALOR AVANCE")</f>
        <v>PROCESO</v>
      </c>
      <c r="R28" s="558" t="s">
        <v>195</v>
      </c>
    </row>
    <row r="29" spans="2:18" ht="194.25" customHeight="1" x14ac:dyDescent="0.2">
      <c r="B29" s="39" t="s">
        <v>12</v>
      </c>
      <c r="C29" s="61" t="s">
        <v>7</v>
      </c>
      <c r="D29" s="809"/>
      <c r="E29" s="809"/>
      <c r="F29" s="810"/>
      <c r="G29" s="810"/>
      <c r="H29" s="551" t="s">
        <v>196</v>
      </c>
      <c r="I29" s="551" t="s">
        <v>197</v>
      </c>
      <c r="J29" s="551" t="s">
        <v>198</v>
      </c>
      <c r="K29" s="552">
        <v>1</v>
      </c>
      <c r="L29" s="560">
        <v>44928</v>
      </c>
      <c r="M29" s="560">
        <v>45290</v>
      </c>
      <c r="N29" s="554">
        <f t="shared" si="0"/>
        <v>51.714285714285715</v>
      </c>
      <c r="O29" s="555">
        <v>0</v>
      </c>
      <c r="P29" s="556">
        <f t="shared" si="1"/>
        <v>0</v>
      </c>
      <c r="Q29" s="557" t="str">
        <f>IF(ISNUMBER(P29),IF(P29=100%,"CUMPLIDA",IF(AND(ISNUMBER(M29),ISNUMBER(CGR!$Q$4)), IF(M29&lt;CGR!$Q$4,"INCUMPLIDA","PROCESO"), "VERIFICAR FECHA")),"SIN VALOR AVANCE")</f>
        <v>PROCESO</v>
      </c>
      <c r="R29" s="558" t="s">
        <v>199</v>
      </c>
    </row>
    <row r="30" spans="2:18" ht="315" customHeight="1" x14ac:dyDescent="0.2">
      <c r="B30" s="39" t="s">
        <v>12</v>
      </c>
      <c r="C30" s="61" t="s">
        <v>7</v>
      </c>
      <c r="D30" s="809"/>
      <c r="E30" s="809"/>
      <c r="F30" s="810"/>
      <c r="G30" s="810"/>
      <c r="H30" s="787" t="s">
        <v>200</v>
      </c>
      <c r="I30" s="551" t="s">
        <v>201</v>
      </c>
      <c r="J30" s="551" t="s">
        <v>202</v>
      </c>
      <c r="K30" s="552">
        <v>1</v>
      </c>
      <c r="L30" s="560">
        <v>44928</v>
      </c>
      <c r="M30" s="560">
        <v>45290</v>
      </c>
      <c r="N30" s="554">
        <f t="shared" si="0"/>
        <v>51.714285714285715</v>
      </c>
      <c r="O30" s="555">
        <v>0</v>
      </c>
      <c r="P30" s="556">
        <f t="shared" si="1"/>
        <v>0</v>
      </c>
      <c r="Q30" s="557" t="str">
        <f>IF(ISNUMBER(P30),IF(P30=100%,"CUMPLIDA",IF(AND(ISNUMBER(M30),ISNUMBER(CGR!$Q$4)), IF(M30&lt;CGR!$Q$4,"INCUMPLIDA","PROCESO"), "VERIFICAR FECHA")),"SIN VALOR AVANCE")</f>
        <v>PROCESO</v>
      </c>
      <c r="R30" s="558" t="s">
        <v>203</v>
      </c>
    </row>
    <row r="31" spans="2:18" ht="187.5" customHeight="1" x14ac:dyDescent="0.2">
      <c r="B31" s="39" t="s">
        <v>12</v>
      </c>
      <c r="C31" s="61" t="s">
        <v>7</v>
      </c>
      <c r="D31" s="809"/>
      <c r="E31" s="809"/>
      <c r="F31" s="810"/>
      <c r="G31" s="810"/>
      <c r="H31" s="787"/>
      <c r="I31" s="551" t="s">
        <v>204</v>
      </c>
      <c r="J31" s="551" t="s">
        <v>205</v>
      </c>
      <c r="K31" s="564">
        <v>3</v>
      </c>
      <c r="L31" s="574">
        <v>44197</v>
      </c>
      <c r="M31" s="574">
        <v>44651</v>
      </c>
      <c r="N31" s="565">
        <f t="shared" si="0"/>
        <v>64.857142857142861</v>
      </c>
      <c r="O31" s="564">
        <v>3</v>
      </c>
      <c r="P31" s="566">
        <f t="shared" si="1"/>
        <v>1</v>
      </c>
      <c r="Q31" s="567" t="str">
        <f>IF(ISNUMBER(P31),IF(P31=100%,"CUMPLIDA",IF(AND(ISNUMBER(M31),ISNUMBER(CGR!$Q$4)), IF(M31&lt;CGR!$Q$4,"INCUMPLIDA","PROCESO"), "VERIFICAR FECHA")),"SIN VALOR AVANCE")</f>
        <v>CUMPLIDA</v>
      </c>
      <c r="R31" s="558" t="s">
        <v>206</v>
      </c>
    </row>
    <row r="32" spans="2:18" ht="165.6" customHeight="1" x14ac:dyDescent="0.2">
      <c r="B32" s="39" t="s">
        <v>12</v>
      </c>
      <c r="C32" s="61" t="s">
        <v>7</v>
      </c>
      <c r="D32" s="809" t="s">
        <v>207</v>
      </c>
      <c r="E32" s="809" t="s">
        <v>208</v>
      </c>
      <c r="F32" s="810" t="s">
        <v>209</v>
      </c>
      <c r="G32" s="818" t="s">
        <v>210</v>
      </c>
      <c r="H32" s="551" t="s">
        <v>211</v>
      </c>
      <c r="I32" s="551" t="s">
        <v>212</v>
      </c>
      <c r="J32" s="551" t="s">
        <v>213</v>
      </c>
      <c r="K32" s="564">
        <v>6</v>
      </c>
      <c r="L32" s="574">
        <v>44197</v>
      </c>
      <c r="M32" s="574">
        <v>44377</v>
      </c>
      <c r="N32" s="565">
        <f t="shared" si="0"/>
        <v>25.714285714285715</v>
      </c>
      <c r="O32" s="564">
        <v>6</v>
      </c>
      <c r="P32" s="566">
        <f>O32/K32</f>
        <v>1</v>
      </c>
      <c r="Q32" s="567" t="str">
        <f>IF(ISNUMBER(P32),IF(P32=100%,"CUMPLIDA",IF(AND(ISNUMBER(M32),ISNUMBER(CGR!$Q$4)), IF(M32&lt;CGR!$Q$4,"INCUMPLIDA","PROCESO"), "VERIFICAR FECHA")),"SIN VALOR AVANCE")</f>
        <v>CUMPLIDA</v>
      </c>
      <c r="R32" s="558" t="s">
        <v>214</v>
      </c>
    </row>
    <row r="33" spans="2:18" ht="235.5" customHeight="1" x14ac:dyDescent="0.2">
      <c r="B33" s="39" t="s">
        <v>12</v>
      </c>
      <c r="C33" s="61" t="s">
        <v>7</v>
      </c>
      <c r="D33" s="809"/>
      <c r="E33" s="809"/>
      <c r="F33" s="810"/>
      <c r="G33" s="818"/>
      <c r="H33" s="551" t="s">
        <v>215</v>
      </c>
      <c r="I33" s="551" t="s">
        <v>216</v>
      </c>
      <c r="J33" s="551" t="s">
        <v>190</v>
      </c>
      <c r="K33" s="552">
        <v>1</v>
      </c>
      <c r="L33" s="560">
        <v>44928</v>
      </c>
      <c r="M33" s="560">
        <v>45168</v>
      </c>
      <c r="N33" s="554">
        <f t="shared" si="0"/>
        <v>34.285714285714285</v>
      </c>
      <c r="O33" s="555">
        <v>0</v>
      </c>
      <c r="P33" s="556">
        <f t="shared" si="1"/>
        <v>0</v>
      </c>
      <c r="Q33" s="557" t="str">
        <f>IF(ISNUMBER(P33),IF(P33=100%,"CUMPLIDA",IF(AND(ISNUMBER(M33),ISNUMBER(CGR!$Q$4)), IF(M33&lt;CGR!$Q$4,"INCUMPLIDA","PROCESO"), "VERIFICAR FECHA")),"SIN VALOR AVANCE")</f>
        <v>PROCESO</v>
      </c>
      <c r="R33" s="558" t="s">
        <v>217</v>
      </c>
    </row>
    <row r="34" spans="2:18" ht="231" customHeight="1" x14ac:dyDescent="0.2">
      <c r="B34" s="39" t="s">
        <v>12</v>
      </c>
      <c r="C34" s="61" t="s">
        <v>7</v>
      </c>
      <c r="D34" s="68" t="s">
        <v>218</v>
      </c>
      <c r="E34" s="40" t="s">
        <v>219</v>
      </c>
      <c r="F34" s="41" t="s">
        <v>220</v>
      </c>
      <c r="G34" s="41" t="s">
        <v>221</v>
      </c>
      <c r="H34" s="575" t="s">
        <v>222</v>
      </c>
      <c r="I34" s="575" t="s">
        <v>223</v>
      </c>
      <c r="J34" s="575" t="s">
        <v>224</v>
      </c>
      <c r="K34" s="564">
        <v>4</v>
      </c>
      <c r="L34" s="574">
        <v>44727</v>
      </c>
      <c r="M34" s="574">
        <v>44834</v>
      </c>
      <c r="N34" s="565">
        <f t="shared" si="0"/>
        <v>15.285714285714286</v>
      </c>
      <c r="O34" s="564">
        <v>0</v>
      </c>
      <c r="P34" s="566">
        <f>O34/K34</f>
        <v>0</v>
      </c>
      <c r="Q34" s="567" t="str">
        <f>IF(ISNUMBER(P34),IF(P34=100%,"CUMPLIDA",IF(AND(ISNUMBER(M34),ISNUMBER(CGR!$Q$4)), IF(M34&lt;CGR!$Q$4,"INCUMPLIDA","PROCESO"), "VERIFICAR FECHA")),"SIN VALOR AVANCE")</f>
        <v>PROCESO</v>
      </c>
      <c r="R34" s="558" t="s">
        <v>225</v>
      </c>
    </row>
    <row r="35" spans="2:18" ht="150.75" x14ac:dyDescent="0.2">
      <c r="B35" s="66" t="s">
        <v>16</v>
      </c>
      <c r="C35" s="61" t="s">
        <v>7</v>
      </c>
      <c r="D35" s="809" t="s">
        <v>226</v>
      </c>
      <c r="E35" s="809" t="s">
        <v>227</v>
      </c>
      <c r="F35" s="810" t="s">
        <v>228</v>
      </c>
      <c r="G35" s="810" t="s">
        <v>229</v>
      </c>
      <c r="H35" s="551" t="s">
        <v>230</v>
      </c>
      <c r="I35" s="551" t="s">
        <v>231</v>
      </c>
      <c r="J35" s="551" t="s">
        <v>232</v>
      </c>
      <c r="K35" s="564">
        <v>1</v>
      </c>
      <c r="L35" s="574">
        <v>43831</v>
      </c>
      <c r="M35" s="574">
        <v>44012</v>
      </c>
      <c r="N35" s="565">
        <f t="shared" si="0"/>
        <v>25.857142857142858</v>
      </c>
      <c r="O35" s="564">
        <v>1</v>
      </c>
      <c r="P35" s="566">
        <f>O35/K35</f>
        <v>1</v>
      </c>
      <c r="Q35" s="567" t="str">
        <f>IF(ISNUMBER(P35),IF(P35=100%,"CUMPLIDA",IF(AND(ISNUMBER(M35),ISNUMBER(CGR!$Q$4)), IF(M35&lt;CGR!$Q$4,"INCUMPLIDA","PROCESO"), "VERIFICAR FECHA")),"SIN VALOR AVANCE")</f>
        <v>CUMPLIDA</v>
      </c>
      <c r="R35" s="576" t="s">
        <v>233</v>
      </c>
    </row>
    <row r="36" spans="2:18" ht="225.75" x14ac:dyDescent="0.2">
      <c r="B36" s="66" t="s">
        <v>16</v>
      </c>
      <c r="C36" s="61" t="s">
        <v>7</v>
      </c>
      <c r="D36" s="809"/>
      <c r="E36" s="809"/>
      <c r="F36" s="810"/>
      <c r="G36" s="810"/>
      <c r="H36" s="551" t="s">
        <v>234</v>
      </c>
      <c r="I36" s="551" t="s">
        <v>235</v>
      </c>
      <c r="J36" s="551" t="s">
        <v>236</v>
      </c>
      <c r="K36" s="564">
        <v>1</v>
      </c>
      <c r="L36" s="574">
        <v>44013</v>
      </c>
      <c r="M36" s="574">
        <v>44196</v>
      </c>
      <c r="N36" s="565">
        <f t="shared" si="0"/>
        <v>26.142857142857142</v>
      </c>
      <c r="O36" s="564">
        <v>1</v>
      </c>
      <c r="P36" s="566">
        <f>O36/K36</f>
        <v>1</v>
      </c>
      <c r="Q36" s="567" t="str">
        <f>IF(ISNUMBER(P36),IF(P36=100%,"CUMPLIDA",IF(AND(ISNUMBER(M36),ISNUMBER(CGR!$Q$4)), IF(M36&lt;CGR!$Q$4,"INCUMPLIDA","PROCESO"), "VERIFICAR FECHA")),"SIN VALOR AVANCE")</f>
        <v>CUMPLIDA</v>
      </c>
      <c r="R36" s="576" t="s">
        <v>237</v>
      </c>
    </row>
    <row r="37" spans="2:18" ht="195.75" x14ac:dyDescent="0.2">
      <c r="B37" s="66" t="s">
        <v>16</v>
      </c>
      <c r="C37" s="61" t="s">
        <v>7</v>
      </c>
      <c r="D37" s="809"/>
      <c r="E37" s="809"/>
      <c r="F37" s="810"/>
      <c r="G37" s="810"/>
      <c r="H37" s="819" t="s">
        <v>238</v>
      </c>
      <c r="I37" s="577" t="s">
        <v>239</v>
      </c>
      <c r="J37" s="577" t="s">
        <v>240</v>
      </c>
      <c r="K37" s="564">
        <v>1</v>
      </c>
      <c r="L37" s="574">
        <v>44562</v>
      </c>
      <c r="M37" s="574">
        <v>44773</v>
      </c>
      <c r="N37" s="565">
        <f t="shared" si="0"/>
        <v>30.142857142857142</v>
      </c>
      <c r="O37" s="564">
        <v>0.92</v>
      </c>
      <c r="P37" s="566">
        <f t="shared" ref="P37" si="2">O37/K37</f>
        <v>0.92</v>
      </c>
      <c r="Q37" s="567" t="str">
        <f>IF(ISNUMBER(P37),IF(P37=100%,"CUMPLIDA",IF(AND(ISNUMBER(M37),ISNUMBER(CGR!$Q$4)), IF(M37&lt;CGR!$Q$4,"INCUMPLIDA","PROCESO"), "VERIFICAR FECHA")),"SIN VALOR AVANCE")</f>
        <v>PROCESO</v>
      </c>
      <c r="R37" s="576" t="s">
        <v>241</v>
      </c>
    </row>
    <row r="38" spans="2:18" ht="195.75" x14ac:dyDescent="0.2">
      <c r="B38" s="66" t="s">
        <v>16</v>
      </c>
      <c r="C38" s="61" t="s">
        <v>7</v>
      </c>
      <c r="D38" s="809"/>
      <c r="E38" s="809"/>
      <c r="F38" s="810"/>
      <c r="G38" s="810"/>
      <c r="H38" s="819"/>
      <c r="I38" s="577" t="s">
        <v>242</v>
      </c>
      <c r="J38" s="577" t="s">
        <v>243</v>
      </c>
      <c r="K38" s="564">
        <v>1</v>
      </c>
      <c r="L38" s="574">
        <v>44774</v>
      </c>
      <c r="M38" s="574">
        <v>44926</v>
      </c>
      <c r="N38" s="565">
        <f t="shared" si="0"/>
        <v>21.714285714285715</v>
      </c>
      <c r="O38" s="564">
        <v>0</v>
      </c>
      <c r="P38" s="566">
        <f>O38/K38</f>
        <v>0</v>
      </c>
      <c r="Q38" s="567" t="str">
        <f>IF(ISNUMBER(P38),IF(P38=100%,"CUMPLIDA",IF(AND(ISNUMBER(M38),ISNUMBER(CGR!$Q$4)), IF(M38&lt;CGR!$Q$4,"INCUMPLIDA","PROCESO"), "VERIFICAR FECHA")),"SIN VALOR AVANCE")</f>
        <v>PROCESO</v>
      </c>
      <c r="R38" s="576" t="s">
        <v>241</v>
      </c>
    </row>
    <row r="39" spans="2:18" ht="195.75" x14ac:dyDescent="0.2">
      <c r="B39" s="66" t="s">
        <v>16</v>
      </c>
      <c r="C39" s="61" t="s">
        <v>7</v>
      </c>
      <c r="D39" s="809"/>
      <c r="E39" s="809"/>
      <c r="F39" s="810"/>
      <c r="G39" s="810"/>
      <c r="H39" s="819" t="s">
        <v>244</v>
      </c>
      <c r="I39" s="577" t="s">
        <v>245</v>
      </c>
      <c r="J39" s="577" t="s">
        <v>246</v>
      </c>
      <c r="K39" s="564">
        <v>3</v>
      </c>
      <c r="L39" s="574">
        <v>44927</v>
      </c>
      <c r="M39" s="574">
        <v>45291</v>
      </c>
      <c r="N39" s="565">
        <f t="shared" si="0"/>
        <v>52</v>
      </c>
      <c r="O39" s="564">
        <v>0</v>
      </c>
      <c r="P39" s="566">
        <f t="shared" ref="P39" si="3">O39/K39</f>
        <v>0</v>
      </c>
      <c r="Q39" s="567" t="str">
        <f>IF(ISNUMBER(P39),IF(P39=100%,"CUMPLIDA",IF(AND(ISNUMBER(M39),ISNUMBER(CGR!$Q$4)), IF(M39&lt;CGR!$Q$4,"INCUMPLIDA","PROCESO"), "VERIFICAR FECHA")),"SIN VALOR AVANCE")</f>
        <v>PROCESO</v>
      </c>
      <c r="R39" s="576" t="s">
        <v>247</v>
      </c>
    </row>
    <row r="40" spans="2:18" ht="195.75" x14ac:dyDescent="0.2">
      <c r="B40" s="66" t="s">
        <v>16</v>
      </c>
      <c r="C40" s="61" t="s">
        <v>7</v>
      </c>
      <c r="D40" s="809"/>
      <c r="E40" s="809"/>
      <c r="F40" s="810"/>
      <c r="G40" s="810"/>
      <c r="H40" s="819"/>
      <c r="I40" s="577" t="s">
        <v>248</v>
      </c>
      <c r="J40" s="577" t="s">
        <v>249</v>
      </c>
      <c r="K40" s="564">
        <v>1</v>
      </c>
      <c r="L40" s="574">
        <v>45474</v>
      </c>
      <c r="M40" s="574">
        <v>45657</v>
      </c>
      <c r="N40" s="565">
        <f t="shared" si="0"/>
        <v>26.142857142857142</v>
      </c>
      <c r="O40" s="564">
        <v>0</v>
      </c>
      <c r="P40" s="566">
        <f>O40/K40</f>
        <v>0</v>
      </c>
      <c r="Q40" s="567" t="str">
        <f>IF(ISNUMBER(P40),IF(P40=100%,"CUMPLIDA",IF(AND(ISNUMBER(M40),ISNUMBER(CGR!$Q$4)), IF(M40&lt;CGR!$Q$4,"INCUMPLIDA","PROCESO"), "VERIFICAR FECHA")),"SIN VALOR AVANCE")</f>
        <v>PROCESO</v>
      </c>
      <c r="R40" s="576" t="s">
        <v>247</v>
      </c>
    </row>
    <row r="41" spans="2:18" ht="135.6" customHeight="1" x14ac:dyDescent="0.2">
      <c r="B41" s="66" t="s">
        <v>16</v>
      </c>
      <c r="C41" s="61" t="s">
        <v>7</v>
      </c>
      <c r="D41" s="809" t="s">
        <v>250</v>
      </c>
      <c r="E41" s="809" t="s">
        <v>251</v>
      </c>
      <c r="F41" s="810" t="s">
        <v>252</v>
      </c>
      <c r="G41" s="810" t="s">
        <v>253</v>
      </c>
      <c r="H41" s="787" t="s">
        <v>254</v>
      </c>
      <c r="I41" s="551" t="s">
        <v>255</v>
      </c>
      <c r="J41" s="551" t="s">
        <v>256</v>
      </c>
      <c r="K41" s="564">
        <v>3</v>
      </c>
      <c r="L41" s="574">
        <v>43481</v>
      </c>
      <c r="M41" s="574">
        <v>43845</v>
      </c>
      <c r="N41" s="565">
        <f t="shared" si="0"/>
        <v>52</v>
      </c>
      <c r="O41" s="564">
        <v>3</v>
      </c>
      <c r="P41" s="566">
        <f t="shared" ref="P41:P115" si="4">O41/K41</f>
        <v>1</v>
      </c>
      <c r="Q41" s="567" t="str">
        <f>IF(ISNUMBER(P41),IF(P41=100%,"CUMPLIDA",IF(AND(ISNUMBER(M41),ISNUMBER(CGR!$Q$4)), IF(M41&lt;CGR!$Q$4,"INCUMPLIDA","PROCESO"), "VERIFICAR FECHA")),"SIN VALOR AVANCE")</f>
        <v>CUMPLIDA</v>
      </c>
      <c r="R41" s="576" t="s">
        <v>257</v>
      </c>
    </row>
    <row r="42" spans="2:18" ht="135.75" x14ac:dyDescent="0.2">
      <c r="B42" s="66" t="s">
        <v>16</v>
      </c>
      <c r="C42" s="61" t="s">
        <v>7</v>
      </c>
      <c r="D42" s="809"/>
      <c r="E42" s="809"/>
      <c r="F42" s="810"/>
      <c r="G42" s="810"/>
      <c r="H42" s="787"/>
      <c r="I42" s="551" t="s">
        <v>258</v>
      </c>
      <c r="J42" s="551" t="s">
        <v>259</v>
      </c>
      <c r="K42" s="564">
        <v>1</v>
      </c>
      <c r="L42" s="574">
        <v>43846</v>
      </c>
      <c r="M42" s="574">
        <v>44213</v>
      </c>
      <c r="N42" s="565">
        <f t="shared" si="0"/>
        <v>52.428571428571431</v>
      </c>
      <c r="O42" s="564">
        <v>1</v>
      </c>
      <c r="P42" s="566">
        <f t="shared" si="4"/>
        <v>1</v>
      </c>
      <c r="Q42" s="567" t="str">
        <f>IF(ISNUMBER(P42),IF(P42=100%,"CUMPLIDA",IF(AND(ISNUMBER(M42),ISNUMBER(CGR!$Q$4)), IF(M42&lt;CGR!$Q$4,"INCUMPLIDA","PROCESO"), "VERIFICAR FECHA")),"SIN VALOR AVANCE")</f>
        <v>CUMPLIDA</v>
      </c>
      <c r="R42" s="576" t="s">
        <v>257</v>
      </c>
    </row>
    <row r="43" spans="2:18" ht="150" x14ac:dyDescent="0.2">
      <c r="B43" s="66" t="s">
        <v>16</v>
      </c>
      <c r="C43" s="61" t="s">
        <v>7</v>
      </c>
      <c r="D43" s="809"/>
      <c r="E43" s="809"/>
      <c r="F43" s="810"/>
      <c r="G43" s="810"/>
      <c r="H43" s="787"/>
      <c r="I43" s="551" t="s">
        <v>260</v>
      </c>
      <c r="J43" s="551" t="s">
        <v>261</v>
      </c>
      <c r="K43" s="564">
        <v>1</v>
      </c>
      <c r="L43" s="574">
        <v>44214</v>
      </c>
      <c r="M43" s="574">
        <v>44580</v>
      </c>
      <c r="N43" s="565">
        <f t="shared" si="0"/>
        <v>52.285714285714285</v>
      </c>
      <c r="O43" s="564">
        <v>1</v>
      </c>
      <c r="P43" s="566">
        <f t="shared" si="4"/>
        <v>1</v>
      </c>
      <c r="Q43" s="567" t="str">
        <f>IF(ISNUMBER(P43),IF(P43=100%,"CUMPLIDA",IF(AND(ISNUMBER(M43),ISNUMBER(CGR!$Q$4)), IF(M43&lt;CGR!$Q$4,"INCUMPLIDA","PROCESO"), "VERIFICAR FECHA")),"SIN VALOR AVANCE")</f>
        <v>CUMPLIDA</v>
      </c>
      <c r="R43" s="576" t="s">
        <v>262</v>
      </c>
    </row>
    <row r="44" spans="2:18" ht="240.75" x14ac:dyDescent="0.2">
      <c r="B44" s="66" t="s">
        <v>16</v>
      </c>
      <c r="C44" s="61" t="s">
        <v>7</v>
      </c>
      <c r="D44" s="809"/>
      <c r="E44" s="809"/>
      <c r="F44" s="810"/>
      <c r="G44" s="810"/>
      <c r="H44" s="551" t="s">
        <v>263</v>
      </c>
      <c r="I44" s="551" t="s">
        <v>235</v>
      </c>
      <c r="J44" s="551" t="s">
        <v>236</v>
      </c>
      <c r="K44" s="564">
        <v>1</v>
      </c>
      <c r="L44" s="574">
        <v>43770</v>
      </c>
      <c r="M44" s="574">
        <v>44134</v>
      </c>
      <c r="N44" s="565">
        <f t="shared" si="0"/>
        <v>52</v>
      </c>
      <c r="O44" s="564">
        <v>1</v>
      </c>
      <c r="P44" s="566">
        <f t="shared" si="4"/>
        <v>1</v>
      </c>
      <c r="Q44" s="567" t="str">
        <f>IF(ISNUMBER(P44),IF(P44=100%,"CUMPLIDA",IF(AND(ISNUMBER(M44),ISNUMBER(CGR!$Q$4)), IF(M44&lt;CGR!$Q$4,"INCUMPLIDA","PROCESO"), "VERIFICAR FECHA")),"SIN VALOR AVANCE")</f>
        <v>CUMPLIDA</v>
      </c>
      <c r="R44" s="576" t="s">
        <v>264</v>
      </c>
    </row>
    <row r="45" spans="2:18" ht="286.5" customHeight="1" x14ac:dyDescent="0.2">
      <c r="B45" s="66" t="s">
        <v>16</v>
      </c>
      <c r="C45" s="61" t="s">
        <v>7</v>
      </c>
      <c r="D45" s="809"/>
      <c r="E45" s="809"/>
      <c r="F45" s="810"/>
      <c r="G45" s="810"/>
      <c r="H45" s="578" t="s">
        <v>265</v>
      </c>
      <c r="I45" s="579" t="s">
        <v>266</v>
      </c>
      <c r="J45" s="579" t="s">
        <v>267</v>
      </c>
      <c r="K45" s="580">
        <v>1</v>
      </c>
      <c r="L45" s="560">
        <v>44927</v>
      </c>
      <c r="M45" s="560">
        <v>45230</v>
      </c>
      <c r="N45" s="554">
        <f t="shared" si="0"/>
        <v>43.285714285714285</v>
      </c>
      <c r="O45" s="580">
        <v>0</v>
      </c>
      <c r="P45" s="556">
        <f t="shared" si="4"/>
        <v>0</v>
      </c>
      <c r="Q45" s="557" t="str">
        <f>IF(ISNUMBER(P45),IF(P45=100%,"CUMPLIDA",IF(AND(ISNUMBER(M45),ISNUMBER(CGR!$Q$4)), IF(M45&lt;CGR!$Q$4,"INCUMPLIDA","PROCESO"), "VERIFICAR FECHA")),"SIN VALOR AVANCE")</f>
        <v>PROCESO</v>
      </c>
      <c r="R45" s="576" t="s">
        <v>268</v>
      </c>
    </row>
    <row r="46" spans="2:18" ht="282.75" customHeight="1" x14ac:dyDescent="0.2">
      <c r="B46" s="66" t="s">
        <v>16</v>
      </c>
      <c r="C46" s="61" t="s">
        <v>7</v>
      </c>
      <c r="D46" s="809"/>
      <c r="E46" s="809"/>
      <c r="F46" s="810"/>
      <c r="G46" s="810"/>
      <c r="H46" s="821" t="s">
        <v>269</v>
      </c>
      <c r="I46" s="579" t="s">
        <v>270</v>
      </c>
      <c r="J46" s="579" t="s">
        <v>243</v>
      </c>
      <c r="K46" s="580">
        <v>1</v>
      </c>
      <c r="L46" s="560">
        <v>45231</v>
      </c>
      <c r="M46" s="560">
        <v>45443</v>
      </c>
      <c r="N46" s="554">
        <f t="shared" si="0"/>
        <v>30.285714285714285</v>
      </c>
      <c r="O46" s="581">
        <v>0</v>
      </c>
      <c r="P46" s="556">
        <f t="shared" si="4"/>
        <v>0</v>
      </c>
      <c r="Q46" s="557" t="str">
        <f>IF(ISNUMBER(P46),IF(P46=100%,"CUMPLIDA",IF(AND(ISNUMBER(M46),ISNUMBER(CGR!$Q$4)), IF(M46&lt;CGR!$Q$4,"INCUMPLIDA","PROCESO"), "VERIFICAR FECHA")),"SIN VALOR AVANCE")</f>
        <v>PROCESO</v>
      </c>
      <c r="R46" s="576" t="s">
        <v>268</v>
      </c>
    </row>
    <row r="47" spans="2:18" ht="279" customHeight="1" x14ac:dyDescent="0.2">
      <c r="B47" s="66" t="s">
        <v>16</v>
      </c>
      <c r="C47" s="61" t="s">
        <v>7</v>
      </c>
      <c r="D47" s="809"/>
      <c r="E47" s="809"/>
      <c r="F47" s="810"/>
      <c r="G47" s="810"/>
      <c r="H47" s="822"/>
      <c r="I47" s="579" t="s">
        <v>271</v>
      </c>
      <c r="J47" s="579" t="s">
        <v>271</v>
      </c>
      <c r="K47" s="580">
        <v>4</v>
      </c>
      <c r="L47" s="560">
        <v>45444</v>
      </c>
      <c r="M47" s="560">
        <v>45808</v>
      </c>
      <c r="N47" s="554">
        <f t="shared" si="0"/>
        <v>52</v>
      </c>
      <c r="O47" s="581">
        <v>0</v>
      </c>
      <c r="P47" s="556">
        <f t="shared" si="4"/>
        <v>0</v>
      </c>
      <c r="Q47" s="557" t="str">
        <f>IF(ISNUMBER(P47),IF(P47=100%,"CUMPLIDA",IF(AND(ISNUMBER(M47),ISNUMBER(CGR!$Q$4)), IF(M47&lt;CGR!$Q$4,"INCUMPLIDA","PROCESO"), "VERIFICAR FECHA")),"SIN VALOR AVANCE")</f>
        <v>PROCESO</v>
      </c>
      <c r="R47" s="576" t="s">
        <v>268</v>
      </c>
    </row>
    <row r="48" spans="2:18" ht="279" customHeight="1" x14ac:dyDescent="0.2">
      <c r="B48" s="66" t="s">
        <v>16</v>
      </c>
      <c r="C48" s="61" t="s">
        <v>7</v>
      </c>
      <c r="D48" s="809"/>
      <c r="E48" s="809"/>
      <c r="F48" s="810"/>
      <c r="G48" s="810"/>
      <c r="H48" s="578" t="s">
        <v>272</v>
      </c>
      <c r="I48" s="579" t="s">
        <v>273</v>
      </c>
      <c r="J48" s="579" t="s">
        <v>249</v>
      </c>
      <c r="K48" s="580">
        <v>1</v>
      </c>
      <c r="L48" s="560">
        <v>45809</v>
      </c>
      <c r="M48" s="560">
        <v>46022</v>
      </c>
      <c r="N48" s="554">
        <f t="shared" si="0"/>
        <v>30.428571428571427</v>
      </c>
      <c r="O48" s="581">
        <v>0</v>
      </c>
      <c r="P48" s="556">
        <f t="shared" si="4"/>
        <v>0</v>
      </c>
      <c r="Q48" s="557" t="str">
        <f>IF(ISNUMBER(P48),IF(P48=100%,"CUMPLIDA",IF(AND(ISNUMBER(M48),ISNUMBER(CGR!$Q$4)), IF(M48&lt;CGR!$Q$4,"INCUMPLIDA","PROCESO"), "VERIFICAR FECHA")),"SIN VALOR AVANCE")</f>
        <v>PROCESO</v>
      </c>
      <c r="R48" s="576" t="s">
        <v>268</v>
      </c>
    </row>
    <row r="49" spans="2:18" ht="228" customHeight="1" x14ac:dyDescent="0.2">
      <c r="B49" s="66" t="s">
        <v>16</v>
      </c>
      <c r="C49" s="61" t="s">
        <v>7</v>
      </c>
      <c r="D49" s="809"/>
      <c r="E49" s="809"/>
      <c r="F49" s="810"/>
      <c r="G49" s="810"/>
      <c r="H49" s="787" t="s">
        <v>274</v>
      </c>
      <c r="I49" s="551" t="s">
        <v>275</v>
      </c>
      <c r="J49" s="582" t="s">
        <v>276</v>
      </c>
      <c r="K49" s="564">
        <v>3</v>
      </c>
      <c r="L49" s="574">
        <v>43726</v>
      </c>
      <c r="M49" s="574">
        <v>44042</v>
      </c>
      <c r="N49" s="565">
        <f t="shared" si="0"/>
        <v>45.142857142857146</v>
      </c>
      <c r="O49" s="564">
        <v>3</v>
      </c>
      <c r="P49" s="566">
        <f t="shared" si="4"/>
        <v>1</v>
      </c>
      <c r="Q49" s="567" t="str">
        <f>IF(ISNUMBER(P49),IF(P49=100%,"CUMPLIDA",IF(AND(ISNUMBER(M49),ISNUMBER(CGR!$Q$4)), IF(M49&lt;CGR!$Q$4,"INCUMPLIDA","PROCESO"), "VERIFICAR FECHA")),"SIN VALOR AVANCE")</f>
        <v>CUMPLIDA</v>
      </c>
      <c r="R49" s="576" t="s">
        <v>277</v>
      </c>
    </row>
    <row r="50" spans="2:18" ht="195.75" x14ac:dyDescent="0.2">
      <c r="B50" s="66" t="s">
        <v>16</v>
      </c>
      <c r="C50" s="61" t="s">
        <v>7</v>
      </c>
      <c r="D50" s="809"/>
      <c r="E50" s="809"/>
      <c r="F50" s="810"/>
      <c r="G50" s="810"/>
      <c r="H50" s="787"/>
      <c r="I50" s="551" t="s">
        <v>278</v>
      </c>
      <c r="J50" s="551" t="s">
        <v>279</v>
      </c>
      <c r="K50" s="564">
        <v>3</v>
      </c>
      <c r="L50" s="574">
        <v>44044</v>
      </c>
      <c r="M50" s="574">
        <v>44134</v>
      </c>
      <c r="N50" s="565">
        <f t="shared" si="0"/>
        <v>12.857142857142858</v>
      </c>
      <c r="O50" s="564">
        <v>3</v>
      </c>
      <c r="P50" s="566">
        <f t="shared" si="4"/>
        <v>1</v>
      </c>
      <c r="Q50" s="567" t="str">
        <f>IF(ISNUMBER(P50),IF(P50=100%,"CUMPLIDA",IF(AND(ISNUMBER(M50),ISNUMBER(CGR!$Q$4)), IF(M50&lt;CGR!$Q$4,"INCUMPLIDA","PROCESO"), "VERIFICAR FECHA")),"SIN VALOR AVANCE")</f>
        <v>CUMPLIDA</v>
      </c>
      <c r="R50" s="576" t="s">
        <v>277</v>
      </c>
    </row>
    <row r="51" spans="2:18" ht="409.5" x14ac:dyDescent="0.2">
      <c r="B51" s="66" t="s">
        <v>16</v>
      </c>
      <c r="C51" s="61" t="s">
        <v>7</v>
      </c>
      <c r="D51" s="809" t="s">
        <v>280</v>
      </c>
      <c r="E51" s="809" t="s">
        <v>281</v>
      </c>
      <c r="F51" s="810" t="s">
        <v>282</v>
      </c>
      <c r="G51" s="810" t="s">
        <v>283</v>
      </c>
      <c r="H51" s="551" t="s">
        <v>284</v>
      </c>
      <c r="I51" s="551" t="s">
        <v>285</v>
      </c>
      <c r="J51" s="551" t="s">
        <v>286</v>
      </c>
      <c r="K51" s="564">
        <v>24</v>
      </c>
      <c r="L51" s="574">
        <v>42278</v>
      </c>
      <c r="M51" s="574">
        <v>42490</v>
      </c>
      <c r="N51" s="565">
        <f t="shared" si="0"/>
        <v>30.285714285714285</v>
      </c>
      <c r="O51" s="564">
        <v>24</v>
      </c>
      <c r="P51" s="566">
        <f t="shared" si="4"/>
        <v>1</v>
      </c>
      <c r="Q51" s="567" t="str">
        <f>IF(ISNUMBER(P51),IF(P51=100%,"CUMPLIDA",IF(AND(ISNUMBER(M51),ISNUMBER(CGR!$Q$4)), IF(M51&lt;CGR!$Q$4,"INCUMPLIDA","PROCESO"), "VERIFICAR FECHA")),"SIN VALOR AVANCE")</f>
        <v>CUMPLIDA</v>
      </c>
      <c r="R51" s="576" t="s">
        <v>287</v>
      </c>
    </row>
    <row r="52" spans="2:18" ht="409.5" x14ac:dyDescent="0.2">
      <c r="B52" s="66" t="s">
        <v>16</v>
      </c>
      <c r="C52" s="61" t="s">
        <v>7</v>
      </c>
      <c r="D52" s="809"/>
      <c r="E52" s="809"/>
      <c r="F52" s="810"/>
      <c r="G52" s="810"/>
      <c r="H52" s="787" t="s">
        <v>288</v>
      </c>
      <c r="I52" s="551" t="s">
        <v>289</v>
      </c>
      <c r="J52" s="551" t="s">
        <v>290</v>
      </c>
      <c r="K52" s="564">
        <v>19</v>
      </c>
      <c r="L52" s="574">
        <v>42492</v>
      </c>
      <c r="M52" s="574">
        <v>42735</v>
      </c>
      <c r="N52" s="565">
        <f t="shared" si="0"/>
        <v>34.714285714285715</v>
      </c>
      <c r="O52" s="564">
        <v>19</v>
      </c>
      <c r="P52" s="566">
        <f t="shared" si="4"/>
        <v>1</v>
      </c>
      <c r="Q52" s="567" t="str">
        <f>IF(ISNUMBER(P52),IF(P52=100%,"CUMPLIDA",IF(AND(ISNUMBER(M52),ISNUMBER(CGR!$Q$4)), IF(M52&lt;CGR!$Q$4,"INCUMPLIDA","PROCESO"), "VERIFICAR FECHA")),"SIN VALOR AVANCE")</f>
        <v>CUMPLIDA</v>
      </c>
      <c r="R52" s="576" t="s">
        <v>291</v>
      </c>
    </row>
    <row r="53" spans="2:18" ht="409.5" x14ac:dyDescent="0.2">
      <c r="B53" s="66" t="s">
        <v>16</v>
      </c>
      <c r="C53" s="61" t="s">
        <v>7</v>
      </c>
      <c r="D53" s="809"/>
      <c r="E53" s="809"/>
      <c r="F53" s="810"/>
      <c r="G53" s="810"/>
      <c r="H53" s="787"/>
      <c r="I53" s="551" t="s">
        <v>292</v>
      </c>
      <c r="J53" s="582" t="s">
        <v>293</v>
      </c>
      <c r="K53" s="564">
        <v>14</v>
      </c>
      <c r="L53" s="574">
        <v>42917</v>
      </c>
      <c r="M53" s="574">
        <v>43281</v>
      </c>
      <c r="N53" s="565">
        <f t="shared" si="0"/>
        <v>52</v>
      </c>
      <c r="O53" s="564">
        <v>14</v>
      </c>
      <c r="P53" s="566">
        <f t="shared" si="4"/>
        <v>1</v>
      </c>
      <c r="Q53" s="567" t="str">
        <f>IF(ISNUMBER(P53),IF(P53=100%,"CUMPLIDA",IF(AND(ISNUMBER(M53),ISNUMBER(CGR!$Q$4)), IF(M53&lt;CGR!$Q$4,"INCUMPLIDA","PROCESO"), "VERIFICAR FECHA")),"SIN VALOR AVANCE")</f>
        <v>CUMPLIDA</v>
      </c>
      <c r="R53" s="576" t="s">
        <v>257</v>
      </c>
    </row>
    <row r="54" spans="2:18" ht="210" x14ac:dyDescent="0.2">
      <c r="B54" s="66" t="s">
        <v>16</v>
      </c>
      <c r="C54" s="61" t="s">
        <v>7</v>
      </c>
      <c r="D54" s="809"/>
      <c r="E54" s="809"/>
      <c r="F54" s="810"/>
      <c r="G54" s="810"/>
      <c r="H54" s="787"/>
      <c r="I54" s="551" t="s">
        <v>294</v>
      </c>
      <c r="J54" s="551" t="s">
        <v>295</v>
      </c>
      <c r="K54" s="564">
        <v>4</v>
      </c>
      <c r="L54" s="574">
        <v>42919</v>
      </c>
      <c r="M54" s="574">
        <v>42947</v>
      </c>
      <c r="N54" s="565">
        <f t="shared" si="0"/>
        <v>4</v>
      </c>
      <c r="O54" s="564">
        <v>4</v>
      </c>
      <c r="P54" s="566">
        <f t="shared" si="4"/>
        <v>1</v>
      </c>
      <c r="Q54" s="567" t="str">
        <f>IF(ISNUMBER(P54),IF(P54=100%,"CUMPLIDA",IF(AND(ISNUMBER(M54),ISNUMBER(CGR!$Q$4)), IF(M54&lt;CGR!$Q$4,"INCUMPLIDA","PROCESO"), "VERIFICAR FECHA")),"SIN VALOR AVANCE")</f>
        <v>CUMPLIDA</v>
      </c>
      <c r="R54" s="576" t="s">
        <v>257</v>
      </c>
    </row>
    <row r="55" spans="2:18" ht="165.6" customHeight="1" x14ac:dyDescent="0.2">
      <c r="B55" s="66" t="s">
        <v>16</v>
      </c>
      <c r="C55" s="61" t="s">
        <v>7</v>
      </c>
      <c r="D55" s="809"/>
      <c r="E55" s="809"/>
      <c r="F55" s="810"/>
      <c r="G55" s="810"/>
      <c r="H55" s="820" t="s">
        <v>296</v>
      </c>
      <c r="I55" s="551" t="s">
        <v>297</v>
      </c>
      <c r="J55" s="551" t="s">
        <v>298</v>
      </c>
      <c r="K55" s="564">
        <v>3</v>
      </c>
      <c r="L55" s="574">
        <v>43481</v>
      </c>
      <c r="M55" s="574">
        <v>43845</v>
      </c>
      <c r="N55" s="565">
        <f t="shared" si="0"/>
        <v>52</v>
      </c>
      <c r="O55" s="564">
        <v>3</v>
      </c>
      <c r="P55" s="566">
        <f t="shared" si="4"/>
        <v>1</v>
      </c>
      <c r="Q55" s="567" t="str">
        <f>IF(ISNUMBER(P55),IF(P55=100%,"CUMPLIDA",IF(AND(ISNUMBER(M55),ISNUMBER(CGR!$Q$4)), IF(M55&lt;CGR!$Q$4,"INCUMPLIDA","PROCESO"), "VERIFICAR FECHA")),"SIN VALOR AVANCE")</f>
        <v>CUMPLIDA</v>
      </c>
      <c r="R55" s="576" t="s">
        <v>299</v>
      </c>
    </row>
    <row r="56" spans="2:18" ht="150.75" x14ac:dyDescent="0.2">
      <c r="B56" s="66" t="s">
        <v>16</v>
      </c>
      <c r="C56" s="61" t="s">
        <v>7</v>
      </c>
      <c r="D56" s="809"/>
      <c r="E56" s="809"/>
      <c r="F56" s="810"/>
      <c r="G56" s="810"/>
      <c r="H56" s="787"/>
      <c r="I56" s="551" t="s">
        <v>300</v>
      </c>
      <c r="J56" s="551" t="s">
        <v>259</v>
      </c>
      <c r="K56" s="564">
        <v>1</v>
      </c>
      <c r="L56" s="574">
        <v>43846</v>
      </c>
      <c r="M56" s="574">
        <v>44213</v>
      </c>
      <c r="N56" s="565">
        <f t="shared" si="0"/>
        <v>52.428571428571431</v>
      </c>
      <c r="O56" s="564">
        <v>1</v>
      </c>
      <c r="P56" s="566">
        <f t="shared" si="4"/>
        <v>1</v>
      </c>
      <c r="Q56" s="567" t="str">
        <f>IF(ISNUMBER(P56),IF(P56=100%,"CUMPLIDA",IF(AND(ISNUMBER(M56),ISNUMBER(CGR!$Q$4)), IF(M56&lt;CGR!$Q$4,"INCUMPLIDA","PROCESO"), "VERIFICAR FECHA")),"SIN VALOR AVANCE")</f>
        <v>CUMPLIDA</v>
      </c>
      <c r="R56" s="576" t="s">
        <v>301</v>
      </c>
    </row>
    <row r="57" spans="2:18" ht="180.75" x14ac:dyDescent="0.2">
      <c r="B57" s="66" t="s">
        <v>16</v>
      </c>
      <c r="C57" s="61" t="s">
        <v>7</v>
      </c>
      <c r="D57" s="809"/>
      <c r="E57" s="809"/>
      <c r="F57" s="810"/>
      <c r="G57" s="810"/>
      <c r="H57" s="787"/>
      <c r="I57" s="551" t="s">
        <v>302</v>
      </c>
      <c r="J57" s="551" t="s">
        <v>261</v>
      </c>
      <c r="K57" s="564">
        <v>2</v>
      </c>
      <c r="L57" s="574">
        <v>44214</v>
      </c>
      <c r="M57" s="574">
        <v>44580</v>
      </c>
      <c r="N57" s="565">
        <f t="shared" si="0"/>
        <v>52.285714285714285</v>
      </c>
      <c r="O57" s="564">
        <v>2</v>
      </c>
      <c r="P57" s="566">
        <f t="shared" si="4"/>
        <v>1</v>
      </c>
      <c r="Q57" s="567" t="str">
        <f>IF(ISNUMBER(P57),IF(P57=100%,"CUMPLIDA",IF(AND(ISNUMBER(M57),ISNUMBER(CGR!$Q$4)), IF(M57&lt;CGR!$Q$4,"INCUMPLIDA","PROCESO"), "VERIFICAR FECHA")),"SIN VALOR AVANCE")</f>
        <v>CUMPLIDA</v>
      </c>
      <c r="R57" s="576" t="s">
        <v>303</v>
      </c>
    </row>
    <row r="58" spans="2:18" ht="135" x14ac:dyDescent="0.2">
      <c r="B58" s="66" t="s">
        <v>16</v>
      </c>
      <c r="C58" s="61" t="s">
        <v>7</v>
      </c>
      <c r="D58" s="809"/>
      <c r="E58" s="809"/>
      <c r="F58" s="810"/>
      <c r="G58" s="810"/>
      <c r="H58" s="787"/>
      <c r="I58" s="551" t="s">
        <v>304</v>
      </c>
      <c r="J58" s="551" t="s">
        <v>298</v>
      </c>
      <c r="K58" s="564">
        <v>3</v>
      </c>
      <c r="L58" s="574">
        <v>43922</v>
      </c>
      <c r="M58" s="574">
        <v>44042</v>
      </c>
      <c r="N58" s="565">
        <f t="shared" si="0"/>
        <v>17.142857142857142</v>
      </c>
      <c r="O58" s="564">
        <v>3</v>
      </c>
      <c r="P58" s="566">
        <f t="shared" si="4"/>
        <v>1</v>
      </c>
      <c r="Q58" s="567" t="str">
        <f>IF(ISNUMBER(P58),IF(P58=100%,"CUMPLIDA",IF(AND(ISNUMBER(M58),ISNUMBER(CGR!$Q$4)), IF(M58&lt;CGR!$Q$4,"INCUMPLIDA","PROCESO"), "VERIFICAR FECHA")),"SIN VALOR AVANCE")</f>
        <v>CUMPLIDA</v>
      </c>
      <c r="R58" s="576" t="s">
        <v>305</v>
      </c>
    </row>
    <row r="59" spans="2:18" ht="105.75" x14ac:dyDescent="0.2">
      <c r="B59" s="66" t="s">
        <v>16</v>
      </c>
      <c r="C59" s="61" t="s">
        <v>7</v>
      </c>
      <c r="D59" s="809"/>
      <c r="E59" s="809"/>
      <c r="F59" s="810"/>
      <c r="G59" s="810"/>
      <c r="H59" s="787"/>
      <c r="I59" s="551" t="s">
        <v>306</v>
      </c>
      <c r="J59" s="551" t="s">
        <v>259</v>
      </c>
      <c r="K59" s="564">
        <v>1</v>
      </c>
      <c r="L59" s="574">
        <v>44044</v>
      </c>
      <c r="M59" s="574">
        <v>44213</v>
      </c>
      <c r="N59" s="565">
        <f t="shared" si="0"/>
        <v>24.142857142857142</v>
      </c>
      <c r="O59" s="564">
        <v>1</v>
      </c>
      <c r="P59" s="566">
        <f t="shared" si="4"/>
        <v>1</v>
      </c>
      <c r="Q59" s="567" t="str">
        <f>IF(ISNUMBER(P59),IF(P59=100%,"CUMPLIDA",IF(AND(ISNUMBER(M59),ISNUMBER(CGR!$Q$4)), IF(M59&lt;CGR!$Q$4,"INCUMPLIDA","PROCESO"), "VERIFICAR FECHA")),"SIN VALOR AVANCE")</f>
        <v>CUMPLIDA</v>
      </c>
      <c r="R59" s="576" t="s">
        <v>305</v>
      </c>
    </row>
    <row r="60" spans="2:18" ht="135" x14ac:dyDescent="0.2">
      <c r="B60" s="66" t="s">
        <v>16</v>
      </c>
      <c r="C60" s="61" t="s">
        <v>7</v>
      </c>
      <c r="D60" s="809"/>
      <c r="E60" s="809"/>
      <c r="F60" s="810"/>
      <c r="G60" s="810"/>
      <c r="H60" s="787"/>
      <c r="I60" s="551" t="s">
        <v>307</v>
      </c>
      <c r="J60" s="551" t="s">
        <v>261</v>
      </c>
      <c r="K60" s="564">
        <v>2</v>
      </c>
      <c r="L60" s="574">
        <v>44214</v>
      </c>
      <c r="M60" s="574">
        <v>44580</v>
      </c>
      <c r="N60" s="565">
        <f t="shared" si="0"/>
        <v>52.285714285714285</v>
      </c>
      <c r="O60" s="564">
        <v>2</v>
      </c>
      <c r="P60" s="566">
        <f t="shared" si="4"/>
        <v>1</v>
      </c>
      <c r="Q60" s="567" t="str">
        <f>IF(ISNUMBER(P60),IF(P60=100%,"CUMPLIDA",IF(AND(ISNUMBER(M60),ISNUMBER(CGR!$Q$4)), IF(M60&lt;CGR!$Q$4,"INCUMPLIDA","PROCESO"), "VERIFICAR FECHA")),"SIN VALOR AVANCE")</f>
        <v>CUMPLIDA</v>
      </c>
      <c r="R60" s="576" t="s">
        <v>305</v>
      </c>
    </row>
    <row r="61" spans="2:18" ht="165.6" customHeight="1" x14ac:dyDescent="0.2">
      <c r="B61" s="66" t="s">
        <v>16</v>
      </c>
      <c r="C61" s="61" t="s">
        <v>7</v>
      </c>
      <c r="D61" s="809"/>
      <c r="E61" s="809"/>
      <c r="F61" s="810"/>
      <c r="G61" s="810"/>
      <c r="H61" s="787" t="s">
        <v>308</v>
      </c>
      <c r="I61" s="551" t="s">
        <v>309</v>
      </c>
      <c r="J61" s="582" t="s">
        <v>276</v>
      </c>
      <c r="K61" s="564">
        <v>3</v>
      </c>
      <c r="L61" s="574">
        <v>43361</v>
      </c>
      <c r="M61" s="574">
        <v>43708</v>
      </c>
      <c r="N61" s="565">
        <f t="shared" si="0"/>
        <v>49.571428571428569</v>
      </c>
      <c r="O61" s="564">
        <v>3</v>
      </c>
      <c r="P61" s="566">
        <f t="shared" si="4"/>
        <v>1</v>
      </c>
      <c r="Q61" s="567" t="str">
        <f>IF(ISNUMBER(P61),IF(P61=100%,"CUMPLIDA",IF(AND(ISNUMBER(M61),ISNUMBER(CGR!$Q$4)), IF(M61&lt;CGR!$Q$4,"INCUMPLIDA","PROCESO"), "VERIFICAR FECHA")),"SIN VALOR AVANCE")</f>
        <v>CUMPLIDA</v>
      </c>
      <c r="R61" s="576" t="s">
        <v>310</v>
      </c>
    </row>
    <row r="62" spans="2:18" ht="180" customHeight="1" x14ac:dyDescent="0.2">
      <c r="B62" s="66" t="s">
        <v>16</v>
      </c>
      <c r="C62" s="61" t="s">
        <v>7</v>
      </c>
      <c r="D62" s="809"/>
      <c r="E62" s="809"/>
      <c r="F62" s="810"/>
      <c r="G62" s="810"/>
      <c r="H62" s="787"/>
      <c r="I62" s="551" t="s">
        <v>309</v>
      </c>
      <c r="J62" s="551" t="s">
        <v>311</v>
      </c>
      <c r="K62" s="564">
        <v>3</v>
      </c>
      <c r="L62" s="574">
        <v>43709</v>
      </c>
      <c r="M62" s="574">
        <v>43830</v>
      </c>
      <c r="N62" s="565">
        <f t="shared" si="0"/>
        <v>17.285714285714285</v>
      </c>
      <c r="O62" s="564">
        <v>3</v>
      </c>
      <c r="P62" s="566">
        <f t="shared" si="4"/>
        <v>1</v>
      </c>
      <c r="Q62" s="567" t="str">
        <f>IF(ISNUMBER(P62),IF(P62=100%,"CUMPLIDA",IF(AND(ISNUMBER(M62),ISNUMBER(CGR!$Q$4)), IF(M62&lt;CGR!$Q$4,"INCUMPLIDA","PROCESO"), "VERIFICAR FECHA")),"SIN VALOR AVANCE")</f>
        <v>CUMPLIDA</v>
      </c>
      <c r="R62" s="576" t="s">
        <v>310</v>
      </c>
    </row>
    <row r="63" spans="2:18" ht="240.75" x14ac:dyDescent="0.2">
      <c r="B63" s="66" t="s">
        <v>16</v>
      </c>
      <c r="C63" s="61" t="s">
        <v>7</v>
      </c>
      <c r="D63" s="809"/>
      <c r="E63" s="809"/>
      <c r="F63" s="810"/>
      <c r="G63" s="810"/>
      <c r="H63" s="787"/>
      <c r="I63" s="551" t="s">
        <v>263</v>
      </c>
      <c r="J63" s="551" t="s">
        <v>236</v>
      </c>
      <c r="K63" s="564">
        <v>1</v>
      </c>
      <c r="L63" s="574">
        <v>43770</v>
      </c>
      <c r="M63" s="574">
        <v>44134</v>
      </c>
      <c r="N63" s="565">
        <f t="shared" si="0"/>
        <v>52</v>
      </c>
      <c r="O63" s="564">
        <v>1</v>
      </c>
      <c r="P63" s="566">
        <f t="shared" si="4"/>
        <v>1</v>
      </c>
      <c r="Q63" s="567" t="str">
        <f>IF(ISNUMBER(P63),IF(P63=100%,"CUMPLIDA",IF(AND(ISNUMBER(M63),ISNUMBER(CGR!$Q$4)), IF(M63&lt;CGR!$Q$4,"INCUMPLIDA","PROCESO"), "VERIFICAR FECHA")),"SIN VALOR AVANCE")</f>
        <v>CUMPLIDA</v>
      </c>
      <c r="R63" s="576" t="s">
        <v>312</v>
      </c>
    </row>
    <row r="64" spans="2:18" ht="232.5" customHeight="1" x14ac:dyDescent="0.2">
      <c r="B64" s="66" t="s">
        <v>16</v>
      </c>
      <c r="C64" s="61" t="s">
        <v>7</v>
      </c>
      <c r="D64" s="809"/>
      <c r="E64" s="809"/>
      <c r="F64" s="810"/>
      <c r="G64" s="810"/>
      <c r="H64" s="787"/>
      <c r="I64" s="644" t="s">
        <v>265</v>
      </c>
      <c r="J64" s="645" t="s">
        <v>267</v>
      </c>
      <c r="K64" s="646">
        <v>1</v>
      </c>
      <c r="L64" s="647">
        <v>44927</v>
      </c>
      <c r="M64" s="647">
        <v>45230</v>
      </c>
      <c r="N64" s="565">
        <f t="shared" si="0"/>
        <v>43.285714285714285</v>
      </c>
      <c r="O64" s="643">
        <v>0</v>
      </c>
      <c r="P64" s="566">
        <f t="shared" si="4"/>
        <v>0</v>
      </c>
      <c r="Q64" s="567" t="str">
        <f>IF(ISNUMBER(P64),IF(P64=100%,"CUMPLIDA",IF(AND(ISNUMBER(M64),ISNUMBER(CGR!$Q$4)), IF(M64&lt;CGR!$Q$4,"INCUMPLIDA","PROCESO"), "VERIFICAR FECHA")),"SIN VALOR AVANCE")</f>
        <v>PROCESO</v>
      </c>
      <c r="R64" s="576" t="s">
        <v>313</v>
      </c>
    </row>
    <row r="65" spans="2:18" ht="234" customHeight="1" x14ac:dyDescent="0.2">
      <c r="B65" s="66" t="s">
        <v>16</v>
      </c>
      <c r="C65" s="61" t="s">
        <v>7</v>
      </c>
      <c r="D65" s="809"/>
      <c r="E65" s="809"/>
      <c r="F65" s="810"/>
      <c r="G65" s="810"/>
      <c r="H65" s="787"/>
      <c r="I65" s="848" t="s">
        <v>269</v>
      </c>
      <c r="J65" s="645" t="s">
        <v>270</v>
      </c>
      <c r="K65" s="646">
        <v>1</v>
      </c>
      <c r="L65" s="647">
        <v>45231</v>
      </c>
      <c r="M65" s="647">
        <v>45443</v>
      </c>
      <c r="N65" s="565">
        <f t="shared" si="0"/>
        <v>30.285714285714285</v>
      </c>
      <c r="O65" s="564">
        <v>0</v>
      </c>
      <c r="P65" s="566">
        <f t="shared" si="4"/>
        <v>0</v>
      </c>
      <c r="Q65" s="567" t="str">
        <f>IF(ISNUMBER(P65),IF(P65=100%,"CUMPLIDA",IF(AND(ISNUMBER(M65),ISNUMBER(CGR!$Q$4)), IF(M65&lt;CGR!$Q$4,"INCUMPLIDA","PROCESO"), "VERIFICAR FECHA")),"SIN VALOR AVANCE")</f>
        <v>PROCESO</v>
      </c>
      <c r="R65" s="576" t="s">
        <v>313</v>
      </c>
    </row>
    <row r="66" spans="2:18" ht="330.75" customHeight="1" x14ac:dyDescent="0.2">
      <c r="B66" s="66" t="s">
        <v>16</v>
      </c>
      <c r="C66" s="61" t="s">
        <v>7</v>
      </c>
      <c r="D66" s="809"/>
      <c r="E66" s="809"/>
      <c r="F66" s="810"/>
      <c r="G66" s="810"/>
      <c r="H66" s="787"/>
      <c r="I66" s="849"/>
      <c r="J66" s="645" t="s">
        <v>271</v>
      </c>
      <c r="K66" s="646">
        <v>4</v>
      </c>
      <c r="L66" s="647">
        <v>45444</v>
      </c>
      <c r="M66" s="647">
        <v>45808</v>
      </c>
      <c r="N66" s="565">
        <f t="shared" si="0"/>
        <v>52</v>
      </c>
      <c r="O66" s="564">
        <v>0</v>
      </c>
      <c r="P66" s="566">
        <f t="shared" si="4"/>
        <v>0</v>
      </c>
      <c r="Q66" s="567" t="str">
        <f>IF(ISNUMBER(P66),IF(P66=100%,"CUMPLIDA",IF(AND(ISNUMBER(M66),ISNUMBER(CGR!$Q$4)), IF(M66&lt;CGR!$Q$4,"INCUMPLIDA","PROCESO"), "VERIFICAR FECHA")),"SIN VALOR AVANCE")</f>
        <v>PROCESO</v>
      </c>
      <c r="R66" s="576" t="s">
        <v>314</v>
      </c>
    </row>
    <row r="67" spans="2:18" ht="314.25" customHeight="1" x14ac:dyDescent="0.2">
      <c r="B67" s="66" t="s">
        <v>16</v>
      </c>
      <c r="C67" s="61" t="s">
        <v>7</v>
      </c>
      <c r="D67" s="809"/>
      <c r="E67" s="809"/>
      <c r="F67" s="810"/>
      <c r="G67" s="810"/>
      <c r="H67" s="787"/>
      <c r="I67" s="645" t="s">
        <v>272</v>
      </c>
      <c r="J67" s="645" t="s">
        <v>315</v>
      </c>
      <c r="K67" s="646">
        <v>1</v>
      </c>
      <c r="L67" s="647">
        <v>45809</v>
      </c>
      <c r="M67" s="647">
        <v>46022</v>
      </c>
      <c r="N67" s="565">
        <f t="shared" si="0"/>
        <v>30.428571428571427</v>
      </c>
      <c r="O67" s="564">
        <v>0</v>
      </c>
      <c r="P67" s="566">
        <f t="shared" si="4"/>
        <v>0</v>
      </c>
      <c r="Q67" s="567" t="str">
        <f>IF(ISNUMBER(P67),IF(P67=100%,"CUMPLIDA",IF(AND(ISNUMBER(M67),ISNUMBER(CGR!$Q$4)), IF(M67&lt;CGR!$Q$4,"INCUMPLIDA","PROCESO"), "VERIFICAR FECHA")),"SIN VALOR AVANCE")</f>
        <v>PROCESO</v>
      </c>
      <c r="R67" s="576" t="s">
        <v>314</v>
      </c>
    </row>
    <row r="68" spans="2:18" ht="165.75" x14ac:dyDescent="0.2">
      <c r="B68" s="66" t="s">
        <v>16</v>
      </c>
      <c r="C68" s="61" t="s">
        <v>7</v>
      </c>
      <c r="D68" s="809"/>
      <c r="E68" s="809"/>
      <c r="F68" s="810"/>
      <c r="G68" s="810"/>
      <c r="H68" s="787"/>
      <c r="I68" s="781" t="s">
        <v>316</v>
      </c>
      <c r="J68" s="582" t="s">
        <v>317</v>
      </c>
      <c r="K68" s="564">
        <v>3</v>
      </c>
      <c r="L68" s="574">
        <v>43726</v>
      </c>
      <c r="M68" s="574">
        <v>44042</v>
      </c>
      <c r="N68" s="565">
        <f t="shared" si="0"/>
        <v>45.142857142857146</v>
      </c>
      <c r="O68" s="564">
        <v>3</v>
      </c>
      <c r="P68" s="566">
        <f t="shared" si="4"/>
        <v>1</v>
      </c>
      <c r="Q68" s="567" t="str">
        <f>IF(ISNUMBER(P68),IF(P68=100%,"CUMPLIDA",IF(AND(ISNUMBER(M68),ISNUMBER(CGR!$Q$4)), IF(M68&lt;CGR!$Q$4,"INCUMPLIDA","PROCESO"), "VERIFICAR FECHA")),"SIN VALOR AVANCE")</f>
        <v>CUMPLIDA</v>
      </c>
      <c r="R68" s="576" t="s">
        <v>299</v>
      </c>
    </row>
    <row r="69" spans="2:18" ht="225.75" x14ac:dyDescent="0.2">
      <c r="B69" s="66" t="s">
        <v>16</v>
      </c>
      <c r="C69" s="61" t="s">
        <v>7</v>
      </c>
      <c r="D69" s="809"/>
      <c r="E69" s="809"/>
      <c r="F69" s="810"/>
      <c r="G69" s="810"/>
      <c r="H69" s="787"/>
      <c r="I69" s="782"/>
      <c r="J69" s="551" t="s">
        <v>318</v>
      </c>
      <c r="K69" s="564">
        <v>3</v>
      </c>
      <c r="L69" s="574">
        <v>44044</v>
      </c>
      <c r="M69" s="574">
        <v>44134</v>
      </c>
      <c r="N69" s="565">
        <f t="shared" si="0"/>
        <v>12.857142857142858</v>
      </c>
      <c r="O69" s="564">
        <v>3</v>
      </c>
      <c r="P69" s="566">
        <f t="shared" si="4"/>
        <v>1</v>
      </c>
      <c r="Q69" s="567" t="str">
        <f>IF(ISNUMBER(P69),IF(P69=100%,"CUMPLIDA",IF(AND(ISNUMBER(M69),ISNUMBER(CGR!$Q$4)), IF(M69&lt;CGR!$Q$4,"INCUMPLIDA","PROCESO"), "VERIFICAR FECHA")),"SIN VALOR AVANCE")</f>
        <v>CUMPLIDA</v>
      </c>
      <c r="R69" s="576" t="s">
        <v>319</v>
      </c>
    </row>
    <row r="70" spans="2:18" ht="165.75" x14ac:dyDescent="0.2">
      <c r="B70" s="66" t="s">
        <v>16</v>
      </c>
      <c r="C70" s="61" t="s">
        <v>7</v>
      </c>
      <c r="D70" s="809"/>
      <c r="E70" s="809"/>
      <c r="F70" s="810"/>
      <c r="G70" s="810"/>
      <c r="H70" s="787"/>
      <c r="I70" s="781" t="s">
        <v>320</v>
      </c>
      <c r="J70" s="582" t="s">
        <v>317</v>
      </c>
      <c r="K70" s="564">
        <v>3</v>
      </c>
      <c r="L70" s="574">
        <v>43983</v>
      </c>
      <c r="M70" s="574">
        <v>44346</v>
      </c>
      <c r="N70" s="565">
        <f t="shared" si="0"/>
        <v>51.857142857142854</v>
      </c>
      <c r="O70" s="564">
        <v>3</v>
      </c>
      <c r="P70" s="566">
        <f t="shared" si="4"/>
        <v>1</v>
      </c>
      <c r="Q70" s="567" t="str">
        <f>IF(ISNUMBER(P70),IF(P70=100%,"CUMPLIDA",IF(AND(ISNUMBER(M70),ISNUMBER(CGR!$Q$4)), IF(M70&lt;CGR!$Q$4,"INCUMPLIDA","PROCESO"), "VERIFICAR FECHA")),"SIN VALOR AVANCE")</f>
        <v>CUMPLIDA</v>
      </c>
      <c r="R70" s="576" t="s">
        <v>321</v>
      </c>
    </row>
    <row r="71" spans="2:18" ht="195" customHeight="1" x14ac:dyDescent="0.2">
      <c r="B71" s="66" t="s">
        <v>16</v>
      </c>
      <c r="C71" s="61" t="s">
        <v>7</v>
      </c>
      <c r="D71" s="809"/>
      <c r="E71" s="809"/>
      <c r="F71" s="810"/>
      <c r="G71" s="810"/>
      <c r="H71" s="787"/>
      <c r="I71" s="782"/>
      <c r="J71" s="551" t="s">
        <v>318</v>
      </c>
      <c r="K71" s="564">
        <v>3</v>
      </c>
      <c r="L71" s="574">
        <v>44743</v>
      </c>
      <c r="M71" s="574">
        <v>45076</v>
      </c>
      <c r="N71" s="565">
        <f t="shared" si="0"/>
        <v>47.571428571428569</v>
      </c>
      <c r="O71" s="564">
        <v>0</v>
      </c>
      <c r="P71" s="566">
        <f t="shared" si="4"/>
        <v>0</v>
      </c>
      <c r="Q71" s="567" t="str">
        <f>IF(ISNUMBER(P71),IF(P71=100%,"CUMPLIDA",IF(AND(ISNUMBER(M71),ISNUMBER(CGR!$Q$4)), IF(M71&lt;CGR!$Q$4,"INCUMPLIDA","PROCESO"), "VERIFICAR FECHA")),"SIN VALOR AVANCE")</f>
        <v>PROCESO</v>
      </c>
      <c r="R71" s="576" t="s">
        <v>322</v>
      </c>
    </row>
    <row r="72" spans="2:18" ht="165.75" x14ac:dyDescent="0.2">
      <c r="B72" s="66" t="s">
        <v>16</v>
      </c>
      <c r="C72" s="61" t="s">
        <v>7</v>
      </c>
      <c r="D72" s="809"/>
      <c r="E72" s="809"/>
      <c r="F72" s="810"/>
      <c r="G72" s="810"/>
      <c r="H72" s="787"/>
      <c r="I72" s="781" t="s">
        <v>323</v>
      </c>
      <c r="J72" s="582" t="s">
        <v>317</v>
      </c>
      <c r="K72" s="564">
        <v>3</v>
      </c>
      <c r="L72" s="574">
        <v>43983</v>
      </c>
      <c r="M72" s="574">
        <v>44346</v>
      </c>
      <c r="N72" s="565">
        <f t="shared" si="0"/>
        <v>51.857142857142854</v>
      </c>
      <c r="O72" s="564">
        <v>3</v>
      </c>
      <c r="P72" s="566">
        <f t="shared" si="4"/>
        <v>1</v>
      </c>
      <c r="Q72" s="567" t="str">
        <f>IF(ISNUMBER(P72),IF(P72=100%,"CUMPLIDA",IF(AND(ISNUMBER(M72),ISNUMBER(CGR!$Q$4)), IF(M72&lt;CGR!$Q$4,"INCUMPLIDA","PROCESO"), "VERIFICAR FECHA")),"SIN VALOR AVANCE")</f>
        <v>CUMPLIDA</v>
      </c>
      <c r="R72" s="576" t="s">
        <v>321</v>
      </c>
    </row>
    <row r="73" spans="2:18" ht="234" customHeight="1" x14ac:dyDescent="0.2">
      <c r="B73" s="66" t="s">
        <v>16</v>
      </c>
      <c r="C73" s="61" t="s">
        <v>7</v>
      </c>
      <c r="D73" s="809"/>
      <c r="E73" s="809"/>
      <c r="F73" s="810"/>
      <c r="G73" s="810"/>
      <c r="H73" s="787"/>
      <c r="I73" s="782"/>
      <c r="J73" s="551" t="s">
        <v>318</v>
      </c>
      <c r="K73" s="564">
        <v>3</v>
      </c>
      <c r="L73" s="574">
        <v>44927</v>
      </c>
      <c r="M73" s="574">
        <v>45137</v>
      </c>
      <c r="N73" s="565">
        <f t="shared" si="0"/>
        <v>30</v>
      </c>
      <c r="O73" s="564">
        <v>0</v>
      </c>
      <c r="P73" s="566">
        <f t="shared" si="4"/>
        <v>0</v>
      </c>
      <c r="Q73" s="567" t="str">
        <f>IF(ISNUMBER(P73),IF(P73=100%,"CUMPLIDA",IF(AND(ISNUMBER(M73),ISNUMBER(CGR!$Q$4)), IF(M73&lt;CGR!$Q$4,"INCUMPLIDA","PROCESO"), "VERIFICAR FECHA")),"SIN VALOR AVANCE")</f>
        <v>PROCESO</v>
      </c>
      <c r="R73" s="576" t="s">
        <v>324</v>
      </c>
    </row>
    <row r="74" spans="2:18" ht="180.75" x14ac:dyDescent="0.2">
      <c r="B74" s="66" t="s">
        <v>16</v>
      </c>
      <c r="C74" s="61" t="s">
        <v>7</v>
      </c>
      <c r="D74" s="809"/>
      <c r="E74" s="809"/>
      <c r="F74" s="810"/>
      <c r="G74" s="810"/>
      <c r="H74" s="787"/>
      <c r="I74" s="781" t="s">
        <v>325</v>
      </c>
      <c r="J74" s="582" t="s">
        <v>317</v>
      </c>
      <c r="K74" s="564">
        <v>3</v>
      </c>
      <c r="L74" s="574">
        <v>43726</v>
      </c>
      <c r="M74" s="574">
        <v>44042</v>
      </c>
      <c r="N74" s="565">
        <f t="shared" si="0"/>
        <v>45.142857142857146</v>
      </c>
      <c r="O74" s="564">
        <v>3</v>
      </c>
      <c r="P74" s="566">
        <f t="shared" si="4"/>
        <v>1</v>
      </c>
      <c r="Q74" s="567" t="str">
        <f>IF(ISNUMBER(P74),IF(P74=100%,"CUMPLIDA",IF(AND(ISNUMBER(M74),ISNUMBER(CGR!$Q$4)), IF(M74&lt;CGR!$Q$4,"INCUMPLIDA","PROCESO"), "VERIFICAR FECHA")),"SIN VALOR AVANCE")</f>
        <v>CUMPLIDA</v>
      </c>
      <c r="R74" s="576" t="s">
        <v>326</v>
      </c>
    </row>
    <row r="75" spans="2:18" ht="195" customHeight="1" x14ac:dyDescent="0.2">
      <c r="B75" s="66" t="s">
        <v>16</v>
      </c>
      <c r="C75" s="61" t="s">
        <v>7</v>
      </c>
      <c r="D75" s="809"/>
      <c r="E75" s="809"/>
      <c r="F75" s="810"/>
      <c r="G75" s="810"/>
      <c r="H75" s="787"/>
      <c r="I75" s="782"/>
      <c r="J75" s="551" t="s">
        <v>318</v>
      </c>
      <c r="K75" s="564">
        <v>3</v>
      </c>
      <c r="L75" s="574">
        <v>44044</v>
      </c>
      <c r="M75" s="574">
        <v>44196</v>
      </c>
      <c r="N75" s="565">
        <f t="shared" si="0"/>
        <v>21.714285714285715</v>
      </c>
      <c r="O75" s="564">
        <v>3</v>
      </c>
      <c r="P75" s="566">
        <f t="shared" si="4"/>
        <v>1</v>
      </c>
      <c r="Q75" s="567" t="str">
        <f>IF(ISNUMBER(P75),IF(P75=100%,"CUMPLIDA",IF(AND(ISNUMBER(M75),ISNUMBER(CGR!$Q$4)), IF(M75&lt;CGR!$Q$4,"INCUMPLIDA","PROCESO"), "VERIFICAR FECHA")),"SIN VALOR AVANCE")</f>
        <v>CUMPLIDA</v>
      </c>
      <c r="R75" s="576" t="s">
        <v>326</v>
      </c>
    </row>
    <row r="76" spans="2:18" ht="240.75" x14ac:dyDescent="0.2">
      <c r="B76" s="66" t="s">
        <v>16</v>
      </c>
      <c r="C76" s="61" t="s">
        <v>7</v>
      </c>
      <c r="D76" s="809"/>
      <c r="E76" s="809"/>
      <c r="F76" s="810"/>
      <c r="G76" s="810"/>
      <c r="H76" s="787"/>
      <c r="I76" s="551" t="s">
        <v>327</v>
      </c>
      <c r="J76" s="551" t="s">
        <v>236</v>
      </c>
      <c r="K76" s="564">
        <v>1</v>
      </c>
      <c r="L76" s="574">
        <v>44013</v>
      </c>
      <c r="M76" s="574">
        <v>44196</v>
      </c>
      <c r="N76" s="565">
        <f t="shared" si="0"/>
        <v>26.142857142857142</v>
      </c>
      <c r="O76" s="564">
        <v>1</v>
      </c>
      <c r="P76" s="566">
        <f t="shared" si="4"/>
        <v>1</v>
      </c>
      <c r="Q76" s="567" t="str">
        <f>IF(ISNUMBER(P76),IF(P76=100%,"CUMPLIDA",IF(AND(ISNUMBER(M76),ISNUMBER(CGR!$Q$4)), IF(M76&lt;CGR!$Q$4,"INCUMPLIDA","PROCESO"), "VERIFICAR FECHA")),"SIN VALOR AVANCE")</f>
        <v>CUMPLIDA</v>
      </c>
      <c r="R76" s="576" t="s">
        <v>328</v>
      </c>
    </row>
    <row r="77" spans="2:18" ht="222.75" customHeight="1" x14ac:dyDescent="0.2">
      <c r="B77" s="66" t="s">
        <v>16</v>
      </c>
      <c r="C77" s="61" t="s">
        <v>7</v>
      </c>
      <c r="D77" s="809"/>
      <c r="E77" s="809"/>
      <c r="F77" s="810"/>
      <c r="G77" s="810"/>
      <c r="H77" s="787"/>
      <c r="I77" s="583" t="s">
        <v>265</v>
      </c>
      <c r="J77" s="579" t="s">
        <v>267</v>
      </c>
      <c r="K77" s="580">
        <v>1</v>
      </c>
      <c r="L77" s="560">
        <v>44927</v>
      </c>
      <c r="M77" s="560">
        <v>45230</v>
      </c>
      <c r="N77" s="554">
        <f t="shared" ref="N77:N140" si="5">(M77-L77)/7</f>
        <v>43.285714285714285</v>
      </c>
      <c r="O77" s="580">
        <v>0</v>
      </c>
      <c r="P77" s="556">
        <f t="shared" si="4"/>
        <v>0</v>
      </c>
      <c r="Q77" s="557" t="str">
        <f>IF(ISNUMBER(P77),IF(P77=100%,"CUMPLIDA",IF(AND(ISNUMBER(M77),ISNUMBER(CGR!$Q$4)), IF(M77&lt;CGR!$Q$4,"INCUMPLIDA","PROCESO"), "VERIFICAR FECHA")),"SIN VALOR AVANCE")</f>
        <v>PROCESO</v>
      </c>
      <c r="R77" s="576" t="s">
        <v>329</v>
      </c>
    </row>
    <row r="78" spans="2:18" ht="223.5" customHeight="1" x14ac:dyDescent="0.2">
      <c r="B78" s="66" t="s">
        <v>16</v>
      </c>
      <c r="C78" s="61" t="s">
        <v>7</v>
      </c>
      <c r="D78" s="809"/>
      <c r="E78" s="809"/>
      <c r="F78" s="810"/>
      <c r="G78" s="810"/>
      <c r="H78" s="787"/>
      <c r="I78" s="789" t="s">
        <v>269</v>
      </c>
      <c r="J78" s="579" t="s">
        <v>270</v>
      </c>
      <c r="K78" s="580">
        <v>1</v>
      </c>
      <c r="L78" s="560">
        <v>45231</v>
      </c>
      <c r="M78" s="560">
        <v>45443</v>
      </c>
      <c r="N78" s="554">
        <f t="shared" si="5"/>
        <v>30.285714285714285</v>
      </c>
      <c r="O78" s="581">
        <v>0</v>
      </c>
      <c r="P78" s="556">
        <f t="shared" si="4"/>
        <v>0</v>
      </c>
      <c r="Q78" s="557" t="str">
        <f>IF(ISNUMBER(P78),IF(P78=100%,"CUMPLIDA",IF(AND(ISNUMBER(M78),ISNUMBER(CGR!$Q$4)), IF(M78&lt;CGR!$Q$4,"INCUMPLIDA","PROCESO"), "VERIFICAR FECHA")),"SIN VALOR AVANCE")</f>
        <v>PROCESO</v>
      </c>
      <c r="R78" s="576" t="s">
        <v>329</v>
      </c>
    </row>
    <row r="79" spans="2:18" ht="294.75" customHeight="1" x14ac:dyDescent="0.2">
      <c r="B79" s="66" t="s">
        <v>16</v>
      </c>
      <c r="C79" s="61" t="s">
        <v>7</v>
      </c>
      <c r="D79" s="809"/>
      <c r="E79" s="809"/>
      <c r="F79" s="810"/>
      <c r="G79" s="810"/>
      <c r="H79" s="787"/>
      <c r="I79" s="790"/>
      <c r="J79" s="579" t="s">
        <v>271</v>
      </c>
      <c r="K79" s="580">
        <v>4</v>
      </c>
      <c r="L79" s="560">
        <v>45444</v>
      </c>
      <c r="M79" s="560">
        <v>45808</v>
      </c>
      <c r="N79" s="554">
        <f t="shared" si="5"/>
        <v>52</v>
      </c>
      <c r="O79" s="581">
        <v>0</v>
      </c>
      <c r="P79" s="556">
        <f t="shared" si="4"/>
        <v>0</v>
      </c>
      <c r="Q79" s="557" t="str">
        <f>IF(ISNUMBER(P79),IF(P79=100%,"CUMPLIDA",IF(AND(ISNUMBER(M79),ISNUMBER(CGR!$Q$4)), IF(M79&lt;CGR!$Q$4,"INCUMPLIDA","PROCESO"), "VERIFICAR FECHA")),"SIN VALOR AVANCE")</f>
        <v>PROCESO</v>
      </c>
      <c r="R79" s="576" t="s">
        <v>330</v>
      </c>
    </row>
    <row r="80" spans="2:18" ht="287.25" customHeight="1" x14ac:dyDescent="0.2">
      <c r="B80" s="66" t="s">
        <v>16</v>
      </c>
      <c r="C80" s="61" t="s">
        <v>7</v>
      </c>
      <c r="D80" s="809"/>
      <c r="E80" s="809"/>
      <c r="F80" s="810"/>
      <c r="G80" s="810"/>
      <c r="H80" s="787"/>
      <c r="I80" s="579" t="s">
        <v>272</v>
      </c>
      <c r="J80" s="579" t="s">
        <v>315</v>
      </c>
      <c r="K80" s="580">
        <v>1</v>
      </c>
      <c r="L80" s="560">
        <v>45809</v>
      </c>
      <c r="M80" s="560">
        <v>46022</v>
      </c>
      <c r="N80" s="554">
        <f t="shared" si="5"/>
        <v>30.428571428571427</v>
      </c>
      <c r="O80" s="581">
        <v>0</v>
      </c>
      <c r="P80" s="556">
        <f t="shared" si="4"/>
        <v>0</v>
      </c>
      <c r="Q80" s="557" t="str">
        <f>IF(ISNUMBER(P80),IF(P80=100%,"CUMPLIDA",IF(AND(ISNUMBER(M80),ISNUMBER(CGR!$Q$4)), IF(M80&lt;CGR!$Q$4,"INCUMPLIDA","PROCESO"), "VERIFICAR FECHA")),"SIN VALOR AVANCE")</f>
        <v>PROCESO</v>
      </c>
      <c r="R80" s="576" t="s">
        <v>330</v>
      </c>
    </row>
    <row r="81" spans="2:18" ht="285" x14ac:dyDescent="0.2">
      <c r="B81" s="66" t="s">
        <v>16</v>
      </c>
      <c r="C81" s="61" t="s">
        <v>7</v>
      </c>
      <c r="D81" s="809"/>
      <c r="E81" s="809"/>
      <c r="F81" s="810"/>
      <c r="G81" s="810"/>
      <c r="H81" s="551" t="s">
        <v>331</v>
      </c>
      <c r="I81" s="551" t="s">
        <v>332</v>
      </c>
      <c r="J81" s="551" t="s">
        <v>286</v>
      </c>
      <c r="K81" s="564">
        <v>19</v>
      </c>
      <c r="L81" s="574">
        <v>42146</v>
      </c>
      <c r="M81" s="574">
        <v>42287</v>
      </c>
      <c r="N81" s="565">
        <f t="shared" si="5"/>
        <v>20.142857142857142</v>
      </c>
      <c r="O81" s="564">
        <v>19</v>
      </c>
      <c r="P81" s="566">
        <f t="shared" si="4"/>
        <v>1</v>
      </c>
      <c r="Q81" s="567" t="str">
        <f>IF(ISNUMBER(P81),IF(P81=100%,"CUMPLIDA",IF(AND(ISNUMBER(M81),ISNUMBER(CGR!$Q$4)), IF(M81&lt;CGR!$Q$4,"INCUMPLIDA","PROCESO"), "VERIFICAR FECHA")),"SIN VALOR AVANCE")</f>
        <v>CUMPLIDA</v>
      </c>
      <c r="R81" s="576" t="s">
        <v>333</v>
      </c>
    </row>
    <row r="82" spans="2:18" ht="345" x14ac:dyDescent="0.2">
      <c r="B82" s="66" t="s">
        <v>16</v>
      </c>
      <c r="C82" s="61" t="s">
        <v>7</v>
      </c>
      <c r="D82" s="809" t="s">
        <v>334</v>
      </c>
      <c r="E82" s="809" t="s">
        <v>335</v>
      </c>
      <c r="F82" s="810" t="s">
        <v>336</v>
      </c>
      <c r="G82" s="810" t="s">
        <v>337</v>
      </c>
      <c r="H82" s="787" t="s">
        <v>338</v>
      </c>
      <c r="I82" s="551" t="s">
        <v>339</v>
      </c>
      <c r="J82" s="551" t="s">
        <v>340</v>
      </c>
      <c r="K82" s="564">
        <v>1</v>
      </c>
      <c r="L82" s="574">
        <v>42522</v>
      </c>
      <c r="M82" s="574">
        <v>42735</v>
      </c>
      <c r="N82" s="565">
        <f t="shared" si="5"/>
        <v>30.428571428571427</v>
      </c>
      <c r="O82" s="564">
        <v>1</v>
      </c>
      <c r="P82" s="566">
        <f t="shared" si="4"/>
        <v>1</v>
      </c>
      <c r="Q82" s="567" t="str">
        <f>IF(ISNUMBER(P82),IF(P82=100%,"CUMPLIDA",IF(AND(ISNUMBER(M82),ISNUMBER(CGR!$Q$4)), IF(M82&lt;CGR!$Q$4,"INCUMPLIDA","PROCESO"), "VERIFICAR FECHA")),"SIN VALOR AVANCE")</f>
        <v>CUMPLIDA</v>
      </c>
      <c r="R82" s="576" t="s">
        <v>305</v>
      </c>
    </row>
    <row r="83" spans="2:18" ht="180" x14ac:dyDescent="0.2">
      <c r="B83" s="66" t="s">
        <v>16</v>
      </c>
      <c r="C83" s="61" t="s">
        <v>7</v>
      </c>
      <c r="D83" s="809"/>
      <c r="E83" s="809"/>
      <c r="F83" s="810"/>
      <c r="G83" s="810"/>
      <c r="H83" s="787"/>
      <c r="I83" s="551" t="s">
        <v>341</v>
      </c>
      <c r="J83" s="551" t="s">
        <v>342</v>
      </c>
      <c r="K83" s="564">
        <v>2</v>
      </c>
      <c r="L83" s="574">
        <v>42737</v>
      </c>
      <c r="M83" s="574">
        <v>42947</v>
      </c>
      <c r="N83" s="565">
        <f t="shared" si="5"/>
        <v>30</v>
      </c>
      <c r="O83" s="564">
        <v>2</v>
      </c>
      <c r="P83" s="566">
        <f t="shared" si="4"/>
        <v>1</v>
      </c>
      <c r="Q83" s="567" t="str">
        <f>IF(ISNUMBER(P83),IF(P83=100%,"CUMPLIDA",IF(AND(ISNUMBER(M83),ISNUMBER(CGR!$Q$4)), IF(M83&lt;CGR!$Q$4,"INCUMPLIDA","PROCESO"), "VERIFICAR FECHA")),"SIN VALOR AVANCE")</f>
        <v>CUMPLIDA</v>
      </c>
      <c r="R83" s="576" t="s">
        <v>257</v>
      </c>
    </row>
    <row r="84" spans="2:18" ht="225" x14ac:dyDescent="0.2">
      <c r="B84" s="66" t="s">
        <v>16</v>
      </c>
      <c r="C84" s="61" t="s">
        <v>7</v>
      </c>
      <c r="D84" s="809"/>
      <c r="E84" s="809"/>
      <c r="F84" s="810"/>
      <c r="G84" s="810"/>
      <c r="H84" s="787"/>
      <c r="I84" s="551" t="s">
        <v>343</v>
      </c>
      <c r="J84" s="551" t="s">
        <v>344</v>
      </c>
      <c r="K84" s="564">
        <v>3</v>
      </c>
      <c r="L84" s="574">
        <v>42948</v>
      </c>
      <c r="M84" s="574">
        <v>43220</v>
      </c>
      <c r="N84" s="565">
        <f t="shared" si="5"/>
        <v>38.857142857142854</v>
      </c>
      <c r="O84" s="564">
        <v>3</v>
      </c>
      <c r="P84" s="566">
        <f t="shared" si="4"/>
        <v>1</v>
      </c>
      <c r="Q84" s="567" t="str">
        <f>IF(ISNUMBER(P84),IF(P84=100%,"CUMPLIDA",IF(AND(ISNUMBER(M84),ISNUMBER(CGR!$Q$4)), IF(M84&lt;CGR!$Q$4,"INCUMPLIDA","PROCESO"), "VERIFICAR FECHA")),"SIN VALOR AVANCE")</f>
        <v>CUMPLIDA</v>
      </c>
      <c r="R84" s="576" t="s">
        <v>345</v>
      </c>
    </row>
    <row r="85" spans="2:18" ht="135.75" x14ac:dyDescent="0.2">
      <c r="B85" s="66" t="s">
        <v>16</v>
      </c>
      <c r="C85" s="61" t="s">
        <v>7</v>
      </c>
      <c r="D85" s="809"/>
      <c r="E85" s="809"/>
      <c r="F85" s="810"/>
      <c r="G85" s="810"/>
      <c r="H85" s="551" t="s">
        <v>346</v>
      </c>
      <c r="I85" s="551" t="s">
        <v>231</v>
      </c>
      <c r="J85" s="551" t="s">
        <v>232</v>
      </c>
      <c r="K85" s="564">
        <v>1</v>
      </c>
      <c r="L85" s="574">
        <v>43831</v>
      </c>
      <c r="M85" s="574">
        <v>44012</v>
      </c>
      <c r="N85" s="565">
        <f t="shared" si="5"/>
        <v>25.857142857142858</v>
      </c>
      <c r="O85" s="564">
        <v>1</v>
      </c>
      <c r="P85" s="566">
        <f t="shared" si="4"/>
        <v>1</v>
      </c>
      <c r="Q85" s="567" t="str">
        <f>IF(ISNUMBER(P85),IF(P85=100%,"CUMPLIDA",IF(AND(ISNUMBER(M85),ISNUMBER(CGR!$Q$4)), IF(M85&lt;CGR!$Q$4,"INCUMPLIDA","PROCESO"), "VERIFICAR FECHA")),"SIN VALOR AVANCE")</f>
        <v>CUMPLIDA</v>
      </c>
      <c r="R85" s="576" t="s">
        <v>347</v>
      </c>
    </row>
    <row r="86" spans="2:18" ht="120.75" x14ac:dyDescent="0.2">
      <c r="B86" s="66" t="s">
        <v>16</v>
      </c>
      <c r="C86" s="61" t="s">
        <v>7</v>
      </c>
      <c r="D86" s="809"/>
      <c r="E86" s="809"/>
      <c r="F86" s="810"/>
      <c r="G86" s="810"/>
      <c r="H86" s="551" t="s">
        <v>234</v>
      </c>
      <c r="I86" s="551" t="s">
        <v>235</v>
      </c>
      <c r="J86" s="551" t="s">
        <v>236</v>
      </c>
      <c r="K86" s="564">
        <v>1</v>
      </c>
      <c r="L86" s="574">
        <v>44013</v>
      </c>
      <c r="M86" s="574">
        <v>44196</v>
      </c>
      <c r="N86" s="565">
        <f t="shared" si="5"/>
        <v>26.142857142857142</v>
      </c>
      <c r="O86" s="564">
        <v>1</v>
      </c>
      <c r="P86" s="566">
        <f t="shared" si="4"/>
        <v>1</v>
      </c>
      <c r="Q86" s="567" t="str">
        <f>IF(ISNUMBER(P86),IF(P86=100%,"CUMPLIDA",IF(AND(ISNUMBER(M86),ISNUMBER(CGR!$Q$4)), IF(M86&lt;CGR!$Q$4,"INCUMPLIDA","PROCESO"), "VERIFICAR FECHA")),"SIN VALOR AVANCE")</f>
        <v>CUMPLIDA</v>
      </c>
      <c r="R86" s="576" t="s">
        <v>348</v>
      </c>
    </row>
    <row r="87" spans="2:18" ht="210.75" x14ac:dyDescent="0.2">
      <c r="B87" s="66" t="s">
        <v>16</v>
      </c>
      <c r="C87" s="61" t="s">
        <v>7</v>
      </c>
      <c r="D87" s="809"/>
      <c r="E87" s="809"/>
      <c r="F87" s="810"/>
      <c r="G87" s="810"/>
      <c r="H87" s="787" t="s">
        <v>238</v>
      </c>
      <c r="I87" s="577" t="s">
        <v>239</v>
      </c>
      <c r="J87" s="577" t="s">
        <v>240</v>
      </c>
      <c r="K87" s="564">
        <v>1</v>
      </c>
      <c r="L87" s="574">
        <v>44562</v>
      </c>
      <c r="M87" s="574">
        <v>44773</v>
      </c>
      <c r="N87" s="565">
        <f t="shared" si="5"/>
        <v>30.142857142857142</v>
      </c>
      <c r="O87" s="564">
        <v>0.92</v>
      </c>
      <c r="P87" s="566">
        <f t="shared" si="4"/>
        <v>0.92</v>
      </c>
      <c r="Q87" s="567" t="str">
        <f>IF(ISNUMBER(P87),IF(P87=100%,"CUMPLIDA",IF(AND(ISNUMBER(M87),ISNUMBER(CGR!$Q$4)), IF(M87&lt;CGR!$Q$4,"INCUMPLIDA","PROCESO"), "VERIFICAR FECHA")),"SIN VALOR AVANCE")</f>
        <v>PROCESO</v>
      </c>
      <c r="R87" s="576" t="s">
        <v>349</v>
      </c>
    </row>
    <row r="88" spans="2:18" ht="210.75" x14ac:dyDescent="0.2">
      <c r="B88" s="66" t="s">
        <v>16</v>
      </c>
      <c r="C88" s="61" t="s">
        <v>7</v>
      </c>
      <c r="D88" s="809"/>
      <c r="E88" s="809"/>
      <c r="F88" s="810"/>
      <c r="G88" s="810"/>
      <c r="H88" s="787"/>
      <c r="I88" s="577" t="s">
        <v>242</v>
      </c>
      <c r="J88" s="577" t="s">
        <v>243</v>
      </c>
      <c r="K88" s="564">
        <v>1</v>
      </c>
      <c r="L88" s="574">
        <v>44774</v>
      </c>
      <c r="M88" s="574">
        <v>44926</v>
      </c>
      <c r="N88" s="565">
        <f t="shared" si="5"/>
        <v>21.714285714285715</v>
      </c>
      <c r="O88" s="564">
        <v>0</v>
      </c>
      <c r="P88" s="566">
        <f t="shared" si="4"/>
        <v>0</v>
      </c>
      <c r="Q88" s="567" t="str">
        <f>IF(ISNUMBER(P88),IF(P88=100%,"CUMPLIDA",IF(AND(ISNUMBER(M88),ISNUMBER(CGR!$Q$4)), IF(M88&lt;CGR!$Q$4,"INCUMPLIDA","PROCESO"), "VERIFICAR FECHA")),"SIN VALOR AVANCE")</f>
        <v>PROCESO</v>
      </c>
      <c r="R88" s="576" t="s">
        <v>349</v>
      </c>
    </row>
    <row r="89" spans="2:18" ht="225.75" x14ac:dyDescent="0.2">
      <c r="B89" s="66" t="s">
        <v>16</v>
      </c>
      <c r="C89" s="61" t="s">
        <v>7</v>
      </c>
      <c r="D89" s="809"/>
      <c r="E89" s="809"/>
      <c r="F89" s="810"/>
      <c r="G89" s="810"/>
      <c r="H89" s="787" t="s">
        <v>350</v>
      </c>
      <c r="I89" s="577" t="s">
        <v>245</v>
      </c>
      <c r="J89" s="577" t="s">
        <v>246</v>
      </c>
      <c r="K89" s="564">
        <v>3</v>
      </c>
      <c r="L89" s="574">
        <v>44927</v>
      </c>
      <c r="M89" s="574">
        <v>45291</v>
      </c>
      <c r="N89" s="565">
        <f t="shared" si="5"/>
        <v>52</v>
      </c>
      <c r="O89" s="564">
        <v>0</v>
      </c>
      <c r="P89" s="566">
        <f t="shared" si="4"/>
        <v>0</v>
      </c>
      <c r="Q89" s="567" t="str">
        <f>IF(ISNUMBER(P89),IF(P89=100%,"CUMPLIDA",IF(AND(ISNUMBER(M89),ISNUMBER(CGR!$Q$4)), IF(M89&lt;CGR!$Q$4,"INCUMPLIDA","PROCESO"), "VERIFICAR FECHA")),"SIN VALOR AVANCE")</f>
        <v>PROCESO</v>
      </c>
      <c r="R89" s="576" t="s">
        <v>351</v>
      </c>
    </row>
    <row r="90" spans="2:18" ht="225.75" x14ac:dyDescent="0.2">
      <c r="B90" s="66" t="s">
        <v>16</v>
      </c>
      <c r="C90" s="61" t="s">
        <v>7</v>
      </c>
      <c r="D90" s="809"/>
      <c r="E90" s="809"/>
      <c r="F90" s="810"/>
      <c r="G90" s="810"/>
      <c r="H90" s="787"/>
      <c r="I90" s="577" t="s">
        <v>248</v>
      </c>
      <c r="J90" s="577" t="s">
        <v>249</v>
      </c>
      <c r="K90" s="564">
        <v>1</v>
      </c>
      <c r="L90" s="574">
        <v>45474</v>
      </c>
      <c r="M90" s="574">
        <v>45657</v>
      </c>
      <c r="N90" s="565">
        <f t="shared" si="5"/>
        <v>26.142857142857142</v>
      </c>
      <c r="O90" s="564">
        <v>0</v>
      </c>
      <c r="P90" s="566">
        <f t="shared" si="4"/>
        <v>0</v>
      </c>
      <c r="Q90" s="567" t="str">
        <f>IF(ISNUMBER(P90),IF(P90=100%,"CUMPLIDA",IF(AND(ISNUMBER(M90),ISNUMBER(CGR!$Q$4)), IF(M90&lt;CGR!$Q$4,"INCUMPLIDA","PROCESO"), "VERIFICAR FECHA")),"SIN VALOR AVANCE")</f>
        <v>PROCESO</v>
      </c>
      <c r="R90" s="576" t="s">
        <v>351</v>
      </c>
    </row>
    <row r="91" spans="2:18" ht="345" x14ac:dyDescent="0.2">
      <c r="B91" s="66" t="s">
        <v>16</v>
      </c>
      <c r="C91" s="61" t="s">
        <v>7</v>
      </c>
      <c r="D91" s="809" t="s">
        <v>352</v>
      </c>
      <c r="E91" s="809" t="s">
        <v>227</v>
      </c>
      <c r="F91" s="810" t="s">
        <v>353</v>
      </c>
      <c r="G91" s="810" t="s">
        <v>354</v>
      </c>
      <c r="H91" s="787" t="s">
        <v>338</v>
      </c>
      <c r="I91" s="551" t="s">
        <v>339</v>
      </c>
      <c r="J91" s="551" t="s">
        <v>340</v>
      </c>
      <c r="K91" s="564">
        <v>1</v>
      </c>
      <c r="L91" s="574">
        <v>42522</v>
      </c>
      <c r="M91" s="574">
        <v>42735</v>
      </c>
      <c r="N91" s="565">
        <f t="shared" si="5"/>
        <v>30.428571428571427</v>
      </c>
      <c r="O91" s="564">
        <v>1</v>
      </c>
      <c r="P91" s="566">
        <f t="shared" si="4"/>
        <v>1</v>
      </c>
      <c r="Q91" s="567" t="str">
        <f>IF(ISNUMBER(P91),IF(P91=100%,"CUMPLIDA",IF(AND(ISNUMBER(M91),ISNUMBER(CGR!$Q$4)), IF(M91&lt;CGR!$Q$4,"INCUMPLIDA","PROCESO"), "VERIFICAR FECHA")),"SIN VALOR AVANCE")</f>
        <v>CUMPLIDA</v>
      </c>
      <c r="R91" s="576" t="s">
        <v>355</v>
      </c>
    </row>
    <row r="92" spans="2:18" ht="210.75" x14ac:dyDescent="0.2">
      <c r="B92" s="66" t="s">
        <v>16</v>
      </c>
      <c r="C92" s="61" t="s">
        <v>7</v>
      </c>
      <c r="D92" s="809"/>
      <c r="E92" s="809"/>
      <c r="F92" s="810"/>
      <c r="G92" s="810"/>
      <c r="H92" s="787"/>
      <c r="I92" s="551" t="s">
        <v>341</v>
      </c>
      <c r="J92" s="551" t="s">
        <v>342</v>
      </c>
      <c r="K92" s="564">
        <v>2</v>
      </c>
      <c r="L92" s="574">
        <v>42737</v>
      </c>
      <c r="M92" s="574">
        <v>42947</v>
      </c>
      <c r="N92" s="565">
        <f t="shared" si="5"/>
        <v>30</v>
      </c>
      <c r="O92" s="564">
        <v>2</v>
      </c>
      <c r="P92" s="566">
        <f t="shared" si="4"/>
        <v>1</v>
      </c>
      <c r="Q92" s="567" t="str">
        <f>IF(ISNUMBER(P92),IF(P92=100%,"CUMPLIDA",IF(AND(ISNUMBER(M92),ISNUMBER(CGR!$Q$4)), IF(M92&lt;CGR!$Q$4,"INCUMPLIDA","PROCESO"), "VERIFICAR FECHA")),"SIN VALOR AVANCE")</f>
        <v>CUMPLIDA</v>
      </c>
      <c r="R92" s="576" t="s">
        <v>356</v>
      </c>
    </row>
    <row r="93" spans="2:18" ht="225" x14ac:dyDescent="0.2">
      <c r="B93" s="66" t="s">
        <v>16</v>
      </c>
      <c r="C93" s="61" t="s">
        <v>7</v>
      </c>
      <c r="D93" s="809"/>
      <c r="E93" s="809"/>
      <c r="F93" s="810"/>
      <c r="G93" s="810"/>
      <c r="H93" s="787"/>
      <c r="I93" s="551" t="s">
        <v>343</v>
      </c>
      <c r="J93" s="551" t="s">
        <v>344</v>
      </c>
      <c r="K93" s="564">
        <v>3</v>
      </c>
      <c r="L93" s="574">
        <v>42948</v>
      </c>
      <c r="M93" s="574">
        <v>43220</v>
      </c>
      <c r="N93" s="565">
        <f t="shared" si="5"/>
        <v>38.857142857142854</v>
      </c>
      <c r="O93" s="564">
        <v>3</v>
      </c>
      <c r="P93" s="566">
        <f t="shared" si="4"/>
        <v>1</v>
      </c>
      <c r="Q93" s="567" t="str">
        <f>IF(ISNUMBER(P93),IF(P93=100%,"CUMPLIDA",IF(AND(ISNUMBER(M93),ISNUMBER(CGR!$Q$4)), IF(M93&lt;CGR!$Q$4,"INCUMPLIDA","PROCESO"), "VERIFICAR FECHA")),"SIN VALOR AVANCE")</f>
        <v>CUMPLIDA</v>
      </c>
      <c r="R93" s="576" t="s">
        <v>357</v>
      </c>
    </row>
    <row r="94" spans="2:18" ht="210.75" x14ac:dyDescent="0.2">
      <c r="B94" s="66" t="s">
        <v>16</v>
      </c>
      <c r="C94" s="61" t="s">
        <v>7</v>
      </c>
      <c r="D94" s="809"/>
      <c r="E94" s="809"/>
      <c r="F94" s="810"/>
      <c r="G94" s="810"/>
      <c r="H94" s="551" t="s">
        <v>230</v>
      </c>
      <c r="I94" s="551" t="s">
        <v>231</v>
      </c>
      <c r="J94" s="551" t="s">
        <v>232</v>
      </c>
      <c r="K94" s="564">
        <v>1</v>
      </c>
      <c r="L94" s="574">
        <v>43831</v>
      </c>
      <c r="M94" s="574">
        <v>44012</v>
      </c>
      <c r="N94" s="565">
        <f t="shared" si="5"/>
        <v>25.857142857142858</v>
      </c>
      <c r="O94" s="564">
        <v>1</v>
      </c>
      <c r="P94" s="566">
        <f t="shared" si="4"/>
        <v>1</v>
      </c>
      <c r="Q94" s="567" t="str">
        <f>IF(ISNUMBER(P94),IF(P94=100%,"CUMPLIDA",IF(AND(ISNUMBER(M94),ISNUMBER(CGR!$Q$4)), IF(M94&lt;CGR!$Q$4,"INCUMPLIDA","PROCESO"), "VERIFICAR FECHA")),"SIN VALOR AVANCE")</f>
        <v>CUMPLIDA</v>
      </c>
      <c r="R94" s="576" t="s">
        <v>358</v>
      </c>
    </row>
    <row r="95" spans="2:18" ht="210.75" x14ac:dyDescent="0.2">
      <c r="B95" s="66" t="s">
        <v>16</v>
      </c>
      <c r="C95" s="61" t="s">
        <v>7</v>
      </c>
      <c r="D95" s="809"/>
      <c r="E95" s="809"/>
      <c r="F95" s="810"/>
      <c r="G95" s="810"/>
      <c r="H95" s="551" t="s">
        <v>359</v>
      </c>
      <c r="I95" s="551" t="s">
        <v>235</v>
      </c>
      <c r="J95" s="551" t="s">
        <v>236</v>
      </c>
      <c r="K95" s="564">
        <v>1</v>
      </c>
      <c r="L95" s="574">
        <v>44013</v>
      </c>
      <c r="M95" s="574">
        <v>44196</v>
      </c>
      <c r="N95" s="565">
        <f t="shared" si="5"/>
        <v>26.142857142857142</v>
      </c>
      <c r="O95" s="564">
        <v>1</v>
      </c>
      <c r="P95" s="566">
        <f t="shared" si="4"/>
        <v>1</v>
      </c>
      <c r="Q95" s="567" t="str">
        <f>IF(ISNUMBER(P95),IF(P95=100%,"CUMPLIDA",IF(AND(ISNUMBER(M95),ISNUMBER(CGR!$Q$4)), IF(M95&lt;CGR!$Q$4,"INCUMPLIDA","PROCESO"), "VERIFICAR FECHA")),"SIN VALOR AVANCE")</f>
        <v>CUMPLIDA</v>
      </c>
      <c r="R95" s="576" t="s">
        <v>360</v>
      </c>
    </row>
    <row r="96" spans="2:18" ht="210.75" x14ac:dyDescent="0.2">
      <c r="B96" s="66" t="s">
        <v>16</v>
      </c>
      <c r="C96" s="61" t="s">
        <v>7</v>
      </c>
      <c r="D96" s="809"/>
      <c r="E96" s="809"/>
      <c r="F96" s="810"/>
      <c r="G96" s="810"/>
      <c r="H96" s="787" t="s">
        <v>361</v>
      </c>
      <c r="I96" s="577" t="s">
        <v>239</v>
      </c>
      <c r="J96" s="577" t="s">
        <v>240</v>
      </c>
      <c r="K96" s="564">
        <v>1</v>
      </c>
      <c r="L96" s="574">
        <v>44562</v>
      </c>
      <c r="M96" s="574">
        <v>44773</v>
      </c>
      <c r="N96" s="565">
        <f t="shared" si="5"/>
        <v>30.142857142857142</v>
      </c>
      <c r="O96" s="564">
        <v>0.92</v>
      </c>
      <c r="P96" s="566">
        <f t="shared" si="4"/>
        <v>0.92</v>
      </c>
      <c r="Q96" s="567" t="str">
        <f>IF(ISNUMBER(P96),IF(P96=100%,"CUMPLIDA",IF(AND(ISNUMBER(M96),ISNUMBER(CGR!$Q$4)), IF(M96&lt;CGR!$Q$4,"INCUMPLIDA","PROCESO"), "VERIFICAR FECHA")),"SIN VALOR AVANCE")</f>
        <v>PROCESO</v>
      </c>
      <c r="R96" s="576" t="s">
        <v>362</v>
      </c>
    </row>
    <row r="97" spans="2:18" ht="210.75" x14ac:dyDescent="0.2">
      <c r="B97" s="66" t="s">
        <v>16</v>
      </c>
      <c r="C97" s="61" t="s">
        <v>7</v>
      </c>
      <c r="D97" s="809"/>
      <c r="E97" s="809"/>
      <c r="F97" s="810"/>
      <c r="G97" s="810"/>
      <c r="H97" s="787"/>
      <c r="I97" s="577" t="s">
        <v>242</v>
      </c>
      <c r="J97" s="577" t="s">
        <v>243</v>
      </c>
      <c r="K97" s="564">
        <v>1</v>
      </c>
      <c r="L97" s="574">
        <v>44774</v>
      </c>
      <c r="M97" s="574">
        <v>44926</v>
      </c>
      <c r="N97" s="565">
        <f t="shared" si="5"/>
        <v>21.714285714285715</v>
      </c>
      <c r="O97" s="564">
        <v>0</v>
      </c>
      <c r="P97" s="566">
        <f t="shared" si="4"/>
        <v>0</v>
      </c>
      <c r="Q97" s="567" t="str">
        <f>IF(ISNUMBER(P97),IF(P97=100%,"CUMPLIDA",IF(AND(ISNUMBER(M97),ISNUMBER(CGR!$Q$4)), IF(M97&lt;CGR!$Q$4,"INCUMPLIDA","PROCESO"), "VERIFICAR FECHA")),"SIN VALOR AVANCE")</f>
        <v>PROCESO</v>
      </c>
      <c r="R97" s="576" t="s">
        <v>362</v>
      </c>
    </row>
    <row r="98" spans="2:18" ht="225.75" x14ac:dyDescent="0.2">
      <c r="B98" s="66" t="s">
        <v>16</v>
      </c>
      <c r="C98" s="61" t="s">
        <v>7</v>
      </c>
      <c r="D98" s="809"/>
      <c r="E98" s="809"/>
      <c r="F98" s="810"/>
      <c r="G98" s="810"/>
      <c r="H98" s="787" t="s">
        <v>363</v>
      </c>
      <c r="I98" s="577" t="s">
        <v>245</v>
      </c>
      <c r="J98" s="577" t="s">
        <v>246</v>
      </c>
      <c r="K98" s="564">
        <v>3</v>
      </c>
      <c r="L98" s="574">
        <v>44927</v>
      </c>
      <c r="M98" s="574">
        <v>45291</v>
      </c>
      <c r="N98" s="565">
        <f t="shared" si="5"/>
        <v>52</v>
      </c>
      <c r="O98" s="564">
        <v>0</v>
      </c>
      <c r="P98" s="566">
        <f t="shared" si="4"/>
        <v>0</v>
      </c>
      <c r="Q98" s="567" t="str">
        <f>IF(ISNUMBER(P98),IF(P98=100%,"CUMPLIDA",IF(AND(ISNUMBER(M98),ISNUMBER(CGR!$Q$4)), IF(M98&lt;CGR!$Q$4,"INCUMPLIDA","PROCESO"), "VERIFICAR FECHA")),"SIN VALOR AVANCE")</f>
        <v>PROCESO</v>
      </c>
      <c r="R98" s="576" t="s">
        <v>351</v>
      </c>
    </row>
    <row r="99" spans="2:18" ht="225.75" x14ac:dyDescent="0.2">
      <c r="B99" s="66" t="s">
        <v>16</v>
      </c>
      <c r="C99" s="61" t="s">
        <v>7</v>
      </c>
      <c r="D99" s="809"/>
      <c r="E99" s="809"/>
      <c r="F99" s="810"/>
      <c r="G99" s="810"/>
      <c r="H99" s="787"/>
      <c r="I99" s="577" t="s">
        <v>248</v>
      </c>
      <c r="J99" s="577" t="s">
        <v>249</v>
      </c>
      <c r="K99" s="564">
        <v>1</v>
      </c>
      <c r="L99" s="574">
        <v>45474</v>
      </c>
      <c r="M99" s="574">
        <v>45657</v>
      </c>
      <c r="N99" s="565">
        <f t="shared" si="5"/>
        <v>26.142857142857142</v>
      </c>
      <c r="O99" s="564">
        <v>0</v>
      </c>
      <c r="P99" s="566">
        <f t="shared" si="4"/>
        <v>0</v>
      </c>
      <c r="Q99" s="567" t="str">
        <f>IF(ISNUMBER(P99),IF(P99=100%,"CUMPLIDA",IF(AND(ISNUMBER(M99),ISNUMBER(CGR!$Q$4)), IF(M99&lt;CGR!$Q$4,"INCUMPLIDA","PROCESO"), "VERIFICAR FECHA")),"SIN VALOR AVANCE")</f>
        <v>PROCESO</v>
      </c>
      <c r="R99" s="576" t="s">
        <v>351</v>
      </c>
    </row>
    <row r="100" spans="2:18" ht="345" x14ac:dyDescent="0.2">
      <c r="B100" s="66" t="s">
        <v>16</v>
      </c>
      <c r="C100" s="61" t="s">
        <v>7</v>
      </c>
      <c r="D100" s="809" t="s">
        <v>364</v>
      </c>
      <c r="E100" s="809" t="s">
        <v>251</v>
      </c>
      <c r="F100" s="810" t="s">
        <v>365</v>
      </c>
      <c r="G100" s="810" t="s">
        <v>366</v>
      </c>
      <c r="H100" s="787" t="s">
        <v>338</v>
      </c>
      <c r="I100" s="551" t="s">
        <v>339</v>
      </c>
      <c r="J100" s="551" t="s">
        <v>340</v>
      </c>
      <c r="K100" s="564">
        <v>1</v>
      </c>
      <c r="L100" s="574">
        <v>42522</v>
      </c>
      <c r="M100" s="574">
        <v>42735</v>
      </c>
      <c r="N100" s="565">
        <f t="shared" si="5"/>
        <v>30.428571428571427</v>
      </c>
      <c r="O100" s="564">
        <v>1</v>
      </c>
      <c r="P100" s="566">
        <f t="shared" si="4"/>
        <v>1</v>
      </c>
      <c r="Q100" s="567" t="str">
        <f>IF(ISNUMBER(P100),IF(P100=100%,"CUMPLIDA",IF(AND(ISNUMBER(M100),ISNUMBER(CGR!$Q$4)), IF(M100&lt;CGR!$Q$4,"INCUMPLIDA","PROCESO"), "VERIFICAR FECHA")),"SIN VALOR AVANCE")</f>
        <v>CUMPLIDA</v>
      </c>
      <c r="R100" s="576" t="s">
        <v>355</v>
      </c>
    </row>
    <row r="101" spans="2:18" ht="210.75" x14ac:dyDescent="0.2">
      <c r="B101" s="66" t="s">
        <v>16</v>
      </c>
      <c r="C101" s="61" t="s">
        <v>7</v>
      </c>
      <c r="D101" s="809"/>
      <c r="E101" s="809"/>
      <c r="F101" s="810"/>
      <c r="G101" s="810"/>
      <c r="H101" s="787"/>
      <c r="I101" s="551" t="s">
        <v>341</v>
      </c>
      <c r="J101" s="551" t="s">
        <v>342</v>
      </c>
      <c r="K101" s="564">
        <v>2</v>
      </c>
      <c r="L101" s="574">
        <v>42737</v>
      </c>
      <c r="M101" s="574">
        <v>42947</v>
      </c>
      <c r="N101" s="565">
        <f t="shared" si="5"/>
        <v>30</v>
      </c>
      <c r="O101" s="564">
        <v>2</v>
      </c>
      <c r="P101" s="566">
        <f t="shared" si="4"/>
        <v>1</v>
      </c>
      <c r="Q101" s="567" t="str">
        <f>IF(ISNUMBER(P101),IF(P101=100%,"CUMPLIDA",IF(AND(ISNUMBER(M101),ISNUMBER(CGR!$Q$4)), IF(M101&lt;CGR!$Q$4,"INCUMPLIDA","PROCESO"), "VERIFICAR FECHA")),"SIN VALOR AVANCE")</f>
        <v>CUMPLIDA</v>
      </c>
      <c r="R101" s="576" t="s">
        <v>356</v>
      </c>
    </row>
    <row r="102" spans="2:18" ht="225" x14ac:dyDescent="0.2">
      <c r="B102" s="66" t="s">
        <v>16</v>
      </c>
      <c r="C102" s="61" t="s">
        <v>7</v>
      </c>
      <c r="D102" s="809"/>
      <c r="E102" s="809"/>
      <c r="F102" s="810"/>
      <c r="G102" s="810"/>
      <c r="H102" s="787"/>
      <c r="I102" s="551" t="s">
        <v>343</v>
      </c>
      <c r="J102" s="551" t="s">
        <v>344</v>
      </c>
      <c r="K102" s="564">
        <v>3</v>
      </c>
      <c r="L102" s="574">
        <v>42948</v>
      </c>
      <c r="M102" s="574">
        <v>43220</v>
      </c>
      <c r="N102" s="565">
        <f t="shared" si="5"/>
        <v>38.857142857142854</v>
      </c>
      <c r="O102" s="564">
        <v>3</v>
      </c>
      <c r="P102" s="566">
        <f t="shared" si="4"/>
        <v>1</v>
      </c>
      <c r="Q102" s="567" t="str">
        <f>IF(ISNUMBER(P102),IF(P102=100%,"CUMPLIDA",IF(AND(ISNUMBER(M102),ISNUMBER(CGR!$Q$4)), IF(M102&lt;CGR!$Q$4,"INCUMPLIDA","PROCESO"), "VERIFICAR FECHA")),"SIN VALOR AVANCE")</f>
        <v>CUMPLIDA</v>
      </c>
      <c r="R102" s="576" t="s">
        <v>367</v>
      </c>
    </row>
    <row r="103" spans="2:18" ht="225.75" x14ac:dyDescent="0.2">
      <c r="B103" s="66" t="s">
        <v>16</v>
      </c>
      <c r="C103" s="61" t="s">
        <v>7</v>
      </c>
      <c r="D103" s="809"/>
      <c r="E103" s="809"/>
      <c r="F103" s="810"/>
      <c r="G103" s="810"/>
      <c r="H103" s="551" t="s">
        <v>346</v>
      </c>
      <c r="I103" s="551" t="s">
        <v>231</v>
      </c>
      <c r="J103" s="551" t="s">
        <v>232</v>
      </c>
      <c r="K103" s="564">
        <v>1</v>
      </c>
      <c r="L103" s="574">
        <v>43831</v>
      </c>
      <c r="M103" s="574">
        <v>44012</v>
      </c>
      <c r="N103" s="565">
        <f t="shared" si="5"/>
        <v>25.857142857142858</v>
      </c>
      <c r="O103" s="564">
        <v>1</v>
      </c>
      <c r="P103" s="566">
        <f t="shared" si="4"/>
        <v>1</v>
      </c>
      <c r="Q103" s="567" t="str">
        <f>IF(ISNUMBER(P103),IF(P103=100%,"CUMPLIDA",IF(AND(ISNUMBER(M103),ISNUMBER(CGR!$Q$4)), IF(M103&lt;CGR!$Q$4,"INCUMPLIDA","PROCESO"), "VERIFICAR FECHA")),"SIN VALOR AVANCE")</f>
        <v>CUMPLIDA</v>
      </c>
      <c r="R103" s="576" t="s">
        <v>368</v>
      </c>
    </row>
    <row r="104" spans="2:18" ht="210.75" x14ac:dyDescent="0.2">
      <c r="B104" s="66" t="s">
        <v>16</v>
      </c>
      <c r="C104" s="61" t="s">
        <v>7</v>
      </c>
      <c r="D104" s="809"/>
      <c r="E104" s="809"/>
      <c r="F104" s="810"/>
      <c r="G104" s="810"/>
      <c r="H104" s="551" t="s">
        <v>369</v>
      </c>
      <c r="I104" s="551" t="s">
        <v>235</v>
      </c>
      <c r="J104" s="551" t="s">
        <v>236</v>
      </c>
      <c r="K104" s="564">
        <v>1</v>
      </c>
      <c r="L104" s="574">
        <v>44013</v>
      </c>
      <c r="M104" s="574">
        <v>44196</v>
      </c>
      <c r="N104" s="565">
        <f t="shared" si="5"/>
        <v>26.142857142857142</v>
      </c>
      <c r="O104" s="564">
        <v>1</v>
      </c>
      <c r="P104" s="566">
        <f t="shared" si="4"/>
        <v>1</v>
      </c>
      <c r="Q104" s="567" t="str">
        <f>IF(ISNUMBER(P104),IF(P104=100%,"CUMPLIDA",IF(AND(ISNUMBER(M104),ISNUMBER(CGR!$Q$4)), IF(M104&lt;CGR!$Q$4,"INCUMPLIDA","PROCESO"), "VERIFICAR FECHA")),"SIN VALOR AVANCE")</f>
        <v>CUMPLIDA</v>
      </c>
      <c r="R104" s="576" t="s">
        <v>360</v>
      </c>
    </row>
    <row r="105" spans="2:18" ht="195.75" x14ac:dyDescent="0.2">
      <c r="B105" s="66" t="s">
        <v>16</v>
      </c>
      <c r="C105" s="61" t="s">
        <v>7</v>
      </c>
      <c r="D105" s="809"/>
      <c r="E105" s="809"/>
      <c r="F105" s="810"/>
      <c r="G105" s="810"/>
      <c r="H105" s="787" t="s">
        <v>361</v>
      </c>
      <c r="I105" s="577" t="s">
        <v>239</v>
      </c>
      <c r="J105" s="577" t="s">
        <v>240</v>
      </c>
      <c r="K105" s="564">
        <v>1</v>
      </c>
      <c r="L105" s="574">
        <v>44562</v>
      </c>
      <c r="M105" s="574">
        <v>44773</v>
      </c>
      <c r="N105" s="565">
        <f t="shared" si="5"/>
        <v>30.142857142857142</v>
      </c>
      <c r="O105" s="564">
        <v>0.92</v>
      </c>
      <c r="P105" s="566">
        <f t="shared" si="4"/>
        <v>0.92</v>
      </c>
      <c r="Q105" s="567" t="str">
        <f>IF(ISNUMBER(P105),IF(P105=100%,"CUMPLIDA",IF(AND(ISNUMBER(M105),ISNUMBER(CGR!$Q$4)), IF(M105&lt;CGR!$Q$4,"INCUMPLIDA","PROCESO"), "VERIFICAR FECHA")),"SIN VALOR AVANCE")</f>
        <v>PROCESO</v>
      </c>
      <c r="R105" s="576" t="s">
        <v>370</v>
      </c>
    </row>
    <row r="106" spans="2:18" ht="195.75" x14ac:dyDescent="0.2">
      <c r="B106" s="66" t="s">
        <v>16</v>
      </c>
      <c r="C106" s="61" t="s">
        <v>7</v>
      </c>
      <c r="D106" s="809"/>
      <c r="E106" s="809"/>
      <c r="F106" s="810"/>
      <c r="G106" s="810"/>
      <c r="H106" s="787"/>
      <c r="I106" s="577" t="s">
        <v>242</v>
      </c>
      <c r="J106" s="577" t="s">
        <v>243</v>
      </c>
      <c r="K106" s="564">
        <v>1</v>
      </c>
      <c r="L106" s="574">
        <v>44774</v>
      </c>
      <c r="M106" s="574">
        <v>44926</v>
      </c>
      <c r="N106" s="565">
        <f t="shared" si="5"/>
        <v>21.714285714285715</v>
      </c>
      <c r="O106" s="564">
        <v>0</v>
      </c>
      <c r="P106" s="566">
        <f t="shared" si="4"/>
        <v>0</v>
      </c>
      <c r="Q106" s="567" t="str">
        <f>IF(ISNUMBER(P106),IF(P106=100%,"CUMPLIDA",IF(AND(ISNUMBER(M106),ISNUMBER(CGR!$Q$4)), IF(M106&lt;CGR!$Q$4,"INCUMPLIDA","PROCESO"), "VERIFICAR FECHA")),"SIN VALOR AVANCE")</f>
        <v>PROCESO</v>
      </c>
      <c r="R106" s="576" t="s">
        <v>370</v>
      </c>
    </row>
    <row r="107" spans="2:18" ht="225.75" x14ac:dyDescent="0.2">
      <c r="B107" s="66" t="s">
        <v>16</v>
      </c>
      <c r="C107" s="61" t="s">
        <v>7</v>
      </c>
      <c r="D107" s="809"/>
      <c r="E107" s="809"/>
      <c r="F107" s="810"/>
      <c r="G107" s="810"/>
      <c r="H107" s="787" t="s">
        <v>363</v>
      </c>
      <c r="I107" s="577" t="s">
        <v>245</v>
      </c>
      <c r="J107" s="577" t="s">
        <v>246</v>
      </c>
      <c r="K107" s="564">
        <v>3</v>
      </c>
      <c r="L107" s="574">
        <v>44927</v>
      </c>
      <c r="M107" s="574">
        <v>45291</v>
      </c>
      <c r="N107" s="565">
        <f t="shared" si="5"/>
        <v>52</v>
      </c>
      <c r="O107" s="564">
        <v>0</v>
      </c>
      <c r="P107" s="566">
        <f t="shared" si="4"/>
        <v>0</v>
      </c>
      <c r="Q107" s="567" t="str">
        <f>IF(ISNUMBER(P107),IF(P107=100%,"CUMPLIDA",IF(AND(ISNUMBER(M107),ISNUMBER(CGR!$Q$4)), IF(M107&lt;CGR!$Q$4,"INCUMPLIDA","PROCESO"), "VERIFICAR FECHA")),"SIN VALOR AVANCE")</f>
        <v>PROCESO</v>
      </c>
      <c r="R107" s="576" t="s">
        <v>351</v>
      </c>
    </row>
    <row r="108" spans="2:18" ht="225.75" x14ac:dyDescent="0.2">
      <c r="B108" s="66" t="s">
        <v>16</v>
      </c>
      <c r="C108" s="61" t="s">
        <v>7</v>
      </c>
      <c r="D108" s="809"/>
      <c r="E108" s="809"/>
      <c r="F108" s="810"/>
      <c r="G108" s="810"/>
      <c r="H108" s="787"/>
      <c r="I108" s="577" t="s">
        <v>248</v>
      </c>
      <c r="J108" s="577" t="s">
        <v>249</v>
      </c>
      <c r="K108" s="564">
        <v>1</v>
      </c>
      <c r="L108" s="574">
        <v>45474</v>
      </c>
      <c r="M108" s="574">
        <v>45657</v>
      </c>
      <c r="N108" s="565">
        <f t="shared" si="5"/>
        <v>26.142857142857142</v>
      </c>
      <c r="O108" s="564">
        <v>0</v>
      </c>
      <c r="P108" s="566">
        <f t="shared" si="4"/>
        <v>0</v>
      </c>
      <c r="Q108" s="567" t="str">
        <f>IF(ISNUMBER(P108),IF(P108=100%,"CUMPLIDA",IF(AND(ISNUMBER(M108),ISNUMBER(CGR!$Q$4)), IF(M108&lt;CGR!$Q$4,"INCUMPLIDA","PROCESO"), "VERIFICAR FECHA")),"SIN VALOR AVANCE")</f>
        <v>PROCESO</v>
      </c>
      <c r="R108" s="576" t="s">
        <v>351</v>
      </c>
    </row>
    <row r="109" spans="2:18" ht="105.6" customHeight="1" x14ac:dyDescent="0.2">
      <c r="B109" s="66" t="s">
        <v>16</v>
      </c>
      <c r="C109" s="61" t="s">
        <v>7</v>
      </c>
      <c r="D109" s="809" t="s">
        <v>371</v>
      </c>
      <c r="E109" s="809" t="s">
        <v>335</v>
      </c>
      <c r="F109" s="810" t="s">
        <v>372</v>
      </c>
      <c r="G109" s="810" t="s">
        <v>373</v>
      </c>
      <c r="H109" s="551" t="s">
        <v>374</v>
      </c>
      <c r="I109" s="551" t="s">
        <v>231</v>
      </c>
      <c r="J109" s="551" t="s">
        <v>232</v>
      </c>
      <c r="K109" s="564">
        <v>1</v>
      </c>
      <c r="L109" s="574">
        <v>43862</v>
      </c>
      <c r="M109" s="574">
        <v>44012</v>
      </c>
      <c r="N109" s="565">
        <f t="shared" si="5"/>
        <v>21.428571428571427</v>
      </c>
      <c r="O109" s="564">
        <v>1</v>
      </c>
      <c r="P109" s="566">
        <f t="shared" si="4"/>
        <v>1</v>
      </c>
      <c r="Q109" s="567" t="str">
        <f>IF(ISNUMBER(P109),IF(P109=100%,"CUMPLIDA",IF(AND(ISNUMBER(M109),ISNUMBER(CGR!$Q$4)), IF(M109&lt;CGR!$Q$4,"INCUMPLIDA","PROCESO"), "VERIFICAR FECHA")),"SIN VALOR AVANCE")</f>
        <v>CUMPLIDA</v>
      </c>
      <c r="R109" s="576" t="s">
        <v>375</v>
      </c>
    </row>
    <row r="110" spans="2:18" ht="210.75" x14ac:dyDescent="0.2">
      <c r="B110" s="66" t="s">
        <v>16</v>
      </c>
      <c r="C110" s="61" t="s">
        <v>7</v>
      </c>
      <c r="D110" s="809"/>
      <c r="E110" s="809"/>
      <c r="F110" s="810"/>
      <c r="G110" s="810"/>
      <c r="H110" s="787" t="s">
        <v>361</v>
      </c>
      <c r="I110" s="577" t="s">
        <v>239</v>
      </c>
      <c r="J110" s="577" t="s">
        <v>240</v>
      </c>
      <c r="K110" s="564">
        <v>1</v>
      </c>
      <c r="L110" s="574">
        <v>44562</v>
      </c>
      <c r="M110" s="574">
        <v>44773</v>
      </c>
      <c r="N110" s="565">
        <f t="shared" si="5"/>
        <v>30.142857142857142</v>
      </c>
      <c r="O110" s="564">
        <v>0.92</v>
      </c>
      <c r="P110" s="566">
        <f t="shared" si="4"/>
        <v>0.92</v>
      </c>
      <c r="Q110" s="567" t="str">
        <f>IF(ISNUMBER(P110),IF(P110=100%,"CUMPLIDA",IF(AND(ISNUMBER(M110),ISNUMBER(CGR!$Q$4)), IF(M110&lt;CGR!$Q$4,"INCUMPLIDA","PROCESO"), "VERIFICAR FECHA")),"SIN VALOR AVANCE")</f>
        <v>PROCESO</v>
      </c>
      <c r="R110" s="576" t="s">
        <v>349</v>
      </c>
    </row>
    <row r="111" spans="2:18" ht="210.75" x14ac:dyDescent="0.2">
      <c r="B111" s="66" t="s">
        <v>16</v>
      </c>
      <c r="C111" s="61" t="s">
        <v>7</v>
      </c>
      <c r="D111" s="809"/>
      <c r="E111" s="809"/>
      <c r="F111" s="810"/>
      <c r="G111" s="810"/>
      <c r="H111" s="787"/>
      <c r="I111" s="577" t="s">
        <v>242</v>
      </c>
      <c r="J111" s="577" t="s">
        <v>243</v>
      </c>
      <c r="K111" s="564">
        <v>1</v>
      </c>
      <c r="L111" s="574">
        <v>44774</v>
      </c>
      <c r="M111" s="574">
        <v>44926</v>
      </c>
      <c r="N111" s="565">
        <f t="shared" si="5"/>
        <v>21.714285714285715</v>
      </c>
      <c r="O111" s="564">
        <v>0</v>
      </c>
      <c r="P111" s="566">
        <f t="shared" si="4"/>
        <v>0</v>
      </c>
      <c r="Q111" s="567" t="str">
        <f>IF(ISNUMBER(P111),IF(P111=100%,"CUMPLIDA",IF(AND(ISNUMBER(M111),ISNUMBER(CGR!$Q$4)), IF(M111&lt;CGR!$Q$4,"INCUMPLIDA","PROCESO"), "VERIFICAR FECHA")),"SIN VALOR AVANCE")</f>
        <v>PROCESO</v>
      </c>
      <c r="R111" s="576" t="s">
        <v>349</v>
      </c>
    </row>
    <row r="112" spans="2:18" ht="210.75" x14ac:dyDescent="0.2">
      <c r="B112" s="66" t="s">
        <v>16</v>
      </c>
      <c r="C112" s="61" t="s">
        <v>7</v>
      </c>
      <c r="D112" s="809"/>
      <c r="E112" s="809"/>
      <c r="F112" s="810"/>
      <c r="G112" s="810"/>
      <c r="H112" s="787" t="s">
        <v>376</v>
      </c>
      <c r="I112" s="577" t="s">
        <v>245</v>
      </c>
      <c r="J112" s="577" t="s">
        <v>246</v>
      </c>
      <c r="K112" s="564">
        <v>3</v>
      </c>
      <c r="L112" s="574">
        <v>44927</v>
      </c>
      <c r="M112" s="574">
        <v>45291</v>
      </c>
      <c r="N112" s="565">
        <f t="shared" si="5"/>
        <v>52</v>
      </c>
      <c r="O112" s="564">
        <v>0</v>
      </c>
      <c r="P112" s="566">
        <f t="shared" si="4"/>
        <v>0</v>
      </c>
      <c r="Q112" s="567" t="str">
        <f>IF(ISNUMBER(P112),IF(P112=100%,"CUMPLIDA",IF(AND(ISNUMBER(M112),ISNUMBER(CGR!$Q$4)), IF(M112&lt;CGR!$Q$4,"INCUMPLIDA","PROCESO"), "VERIFICAR FECHA")),"SIN VALOR AVANCE")</f>
        <v>PROCESO</v>
      </c>
      <c r="R112" s="576" t="s">
        <v>377</v>
      </c>
    </row>
    <row r="113" spans="2:18" ht="210.75" x14ac:dyDescent="0.2">
      <c r="B113" s="66" t="s">
        <v>16</v>
      </c>
      <c r="C113" s="61" t="s">
        <v>7</v>
      </c>
      <c r="D113" s="809"/>
      <c r="E113" s="809"/>
      <c r="F113" s="810"/>
      <c r="G113" s="810"/>
      <c r="H113" s="787"/>
      <c r="I113" s="577" t="s">
        <v>248</v>
      </c>
      <c r="J113" s="577" t="s">
        <v>249</v>
      </c>
      <c r="K113" s="564">
        <v>1</v>
      </c>
      <c r="L113" s="574">
        <v>45474</v>
      </c>
      <c r="M113" s="574">
        <v>45657</v>
      </c>
      <c r="N113" s="565">
        <f t="shared" si="5"/>
        <v>26.142857142857142</v>
      </c>
      <c r="O113" s="564">
        <v>0</v>
      </c>
      <c r="P113" s="566">
        <f t="shared" si="4"/>
        <v>0</v>
      </c>
      <c r="Q113" s="567" t="str">
        <f>IF(ISNUMBER(P113),IF(P113=100%,"CUMPLIDA",IF(AND(ISNUMBER(M113),ISNUMBER(CGR!$Q$4)), IF(M113&lt;CGR!$Q$4,"INCUMPLIDA","PROCESO"), "VERIFICAR FECHA")),"SIN VALOR AVANCE")</f>
        <v>PROCESO</v>
      </c>
      <c r="R113" s="576" t="s">
        <v>377</v>
      </c>
    </row>
    <row r="114" spans="2:18" ht="165.75" x14ac:dyDescent="0.2">
      <c r="B114" s="66" t="s">
        <v>16</v>
      </c>
      <c r="C114" s="61" t="s">
        <v>7</v>
      </c>
      <c r="D114" s="809"/>
      <c r="E114" s="809"/>
      <c r="F114" s="810"/>
      <c r="G114" s="810"/>
      <c r="H114" s="551" t="s">
        <v>378</v>
      </c>
      <c r="I114" s="551" t="s">
        <v>379</v>
      </c>
      <c r="J114" s="551" t="s">
        <v>380</v>
      </c>
      <c r="K114" s="564">
        <v>6</v>
      </c>
      <c r="L114" s="574">
        <v>43862</v>
      </c>
      <c r="M114" s="574">
        <v>44042</v>
      </c>
      <c r="N114" s="565">
        <f t="shared" si="5"/>
        <v>25.714285714285715</v>
      </c>
      <c r="O114" s="564">
        <v>6</v>
      </c>
      <c r="P114" s="566">
        <f t="shared" si="4"/>
        <v>1</v>
      </c>
      <c r="Q114" s="567" t="str">
        <f>IF(ISNUMBER(P114),IF(P114=100%,"CUMPLIDA",IF(AND(ISNUMBER(M114),ISNUMBER(CGR!$Q$4)), IF(M114&lt;CGR!$Q$4,"INCUMPLIDA","PROCESO"), "VERIFICAR FECHA")),"SIN VALOR AVANCE")</f>
        <v>CUMPLIDA</v>
      </c>
      <c r="R114" s="576" t="s">
        <v>381</v>
      </c>
    </row>
    <row r="115" spans="2:18" ht="309.75" customHeight="1" x14ac:dyDescent="0.2">
      <c r="B115" s="66" t="s">
        <v>15</v>
      </c>
      <c r="C115" s="61" t="s">
        <v>7</v>
      </c>
      <c r="D115" s="809" t="s">
        <v>382</v>
      </c>
      <c r="E115" s="809" t="s">
        <v>383</v>
      </c>
      <c r="F115" s="810" t="s">
        <v>384</v>
      </c>
      <c r="G115" s="810" t="s">
        <v>385</v>
      </c>
      <c r="H115" s="787" t="s">
        <v>386</v>
      </c>
      <c r="I115" s="584" t="s">
        <v>387</v>
      </c>
      <c r="J115" s="551" t="s">
        <v>388</v>
      </c>
      <c r="K115" s="564">
        <v>1</v>
      </c>
      <c r="L115" s="574">
        <v>44013</v>
      </c>
      <c r="M115" s="574">
        <v>44074</v>
      </c>
      <c r="N115" s="565">
        <f t="shared" si="5"/>
        <v>8.7142857142857135</v>
      </c>
      <c r="O115" s="564">
        <v>1</v>
      </c>
      <c r="P115" s="566">
        <f t="shared" si="4"/>
        <v>1</v>
      </c>
      <c r="Q115" s="567" t="str">
        <f>IF(ISNUMBER(P115),IF(P115=100%,"CUMPLIDA",IF(AND(ISNUMBER(M115),ISNUMBER(CGR!$Q$4)), IF(M115&lt;CGR!$Q$4,"INCUMPLIDA","PROCESO"), "VERIFICAR FECHA")),"SIN VALOR AVANCE")</f>
        <v>CUMPLIDA</v>
      </c>
      <c r="R115" s="576" t="s">
        <v>389</v>
      </c>
    </row>
    <row r="116" spans="2:18" ht="285.75" x14ac:dyDescent="0.2">
      <c r="B116" s="66" t="s">
        <v>15</v>
      </c>
      <c r="C116" s="61" t="s">
        <v>7</v>
      </c>
      <c r="D116" s="809"/>
      <c r="E116" s="809"/>
      <c r="F116" s="810"/>
      <c r="G116" s="810"/>
      <c r="H116" s="787"/>
      <c r="I116" s="584" t="s">
        <v>390</v>
      </c>
      <c r="J116" s="551" t="s">
        <v>236</v>
      </c>
      <c r="K116" s="564">
        <v>1</v>
      </c>
      <c r="L116" s="574">
        <v>44075</v>
      </c>
      <c r="M116" s="574">
        <v>44196</v>
      </c>
      <c r="N116" s="565">
        <f t="shared" si="5"/>
        <v>17.285714285714285</v>
      </c>
      <c r="O116" s="564">
        <v>1</v>
      </c>
      <c r="P116" s="566">
        <f t="shared" ref="P116:P165" si="6">O116/K116</f>
        <v>1</v>
      </c>
      <c r="Q116" s="567" t="str">
        <f>IF(ISNUMBER(P116),IF(P116=100%,"CUMPLIDA",IF(AND(ISNUMBER(M116),ISNUMBER(CGR!$Q$4)), IF(M116&lt;CGR!$Q$4,"INCUMPLIDA","PROCESO"), "VERIFICAR FECHA")),"SIN VALOR AVANCE")</f>
        <v>CUMPLIDA</v>
      </c>
      <c r="R116" s="576" t="s">
        <v>391</v>
      </c>
    </row>
    <row r="117" spans="2:18" ht="312.75" customHeight="1" x14ac:dyDescent="0.2">
      <c r="B117" s="66" t="s">
        <v>15</v>
      </c>
      <c r="C117" s="61" t="s">
        <v>7</v>
      </c>
      <c r="D117" s="809"/>
      <c r="E117" s="809"/>
      <c r="F117" s="810"/>
      <c r="G117" s="810"/>
      <c r="H117" s="787"/>
      <c r="I117" s="585" t="s">
        <v>392</v>
      </c>
      <c r="J117" s="586" t="s">
        <v>267</v>
      </c>
      <c r="K117" s="580">
        <v>1</v>
      </c>
      <c r="L117" s="560">
        <v>44927</v>
      </c>
      <c r="M117" s="560">
        <v>45230</v>
      </c>
      <c r="N117" s="554">
        <f t="shared" si="5"/>
        <v>43.285714285714285</v>
      </c>
      <c r="O117" s="581">
        <v>0</v>
      </c>
      <c r="P117" s="556">
        <f t="shared" si="6"/>
        <v>0</v>
      </c>
      <c r="Q117" s="557" t="str">
        <f>IF(ISNUMBER(P117),IF(P117=100%,"CUMPLIDA",IF(AND(ISNUMBER(M117),ISNUMBER(CGR!$Q$4)), IF(M117&lt;CGR!$Q$4,"INCUMPLIDA","PROCESO"), "VERIFICAR FECHA")),"SIN VALOR AVANCE")</f>
        <v>PROCESO</v>
      </c>
      <c r="R117" s="576" t="s">
        <v>393</v>
      </c>
    </row>
    <row r="118" spans="2:18" ht="328.5" customHeight="1" x14ac:dyDescent="0.2">
      <c r="B118" s="66" t="s">
        <v>15</v>
      </c>
      <c r="C118" s="61" t="s">
        <v>7</v>
      </c>
      <c r="D118" s="809"/>
      <c r="E118" s="809"/>
      <c r="F118" s="810"/>
      <c r="G118" s="810"/>
      <c r="H118" s="787"/>
      <c r="I118" s="779" t="s">
        <v>394</v>
      </c>
      <c r="J118" s="587" t="s">
        <v>395</v>
      </c>
      <c r="K118" s="580">
        <v>1</v>
      </c>
      <c r="L118" s="560">
        <v>45231</v>
      </c>
      <c r="M118" s="560">
        <v>45443</v>
      </c>
      <c r="N118" s="554">
        <f t="shared" si="5"/>
        <v>30.285714285714285</v>
      </c>
      <c r="O118" s="581">
        <v>0</v>
      </c>
      <c r="P118" s="556">
        <f t="shared" si="6"/>
        <v>0</v>
      </c>
      <c r="Q118" s="557" t="str">
        <f>IF(ISNUMBER(P118),IF(P118=100%,"CUMPLIDA",IF(AND(ISNUMBER(M118),ISNUMBER(CGR!$Q$4)), IF(M118&lt;CGR!$Q$4,"INCUMPLIDA","PROCESO"), "VERIFICAR FECHA")),"SIN VALOR AVANCE")</f>
        <v>PROCESO</v>
      </c>
      <c r="R118" s="576" t="s">
        <v>393</v>
      </c>
    </row>
    <row r="119" spans="2:18" ht="303.75" customHeight="1" x14ac:dyDescent="0.2">
      <c r="B119" s="66" t="s">
        <v>15</v>
      </c>
      <c r="C119" s="61" t="s">
        <v>7</v>
      </c>
      <c r="D119" s="809"/>
      <c r="E119" s="809"/>
      <c r="F119" s="810"/>
      <c r="G119" s="810"/>
      <c r="H119" s="787"/>
      <c r="I119" s="780"/>
      <c r="J119" s="587" t="s">
        <v>246</v>
      </c>
      <c r="K119" s="580">
        <v>4</v>
      </c>
      <c r="L119" s="560">
        <v>45444</v>
      </c>
      <c r="M119" s="560">
        <v>45808</v>
      </c>
      <c r="N119" s="554">
        <f t="shared" si="5"/>
        <v>52</v>
      </c>
      <c r="O119" s="581">
        <v>0</v>
      </c>
      <c r="P119" s="556">
        <f t="shared" si="6"/>
        <v>0</v>
      </c>
      <c r="Q119" s="557" t="str">
        <f>IF(ISNUMBER(P119),IF(P119=100%,"CUMPLIDA",IF(AND(ISNUMBER(M119),ISNUMBER(CGR!$Q$4)), IF(M119&lt;CGR!$Q$4,"INCUMPLIDA","PROCESO"), "VERIFICAR FECHA")),"SIN VALOR AVANCE")</f>
        <v>PROCESO</v>
      </c>
      <c r="R119" s="576" t="s">
        <v>396</v>
      </c>
    </row>
    <row r="120" spans="2:18" ht="309" customHeight="1" x14ac:dyDescent="0.2">
      <c r="B120" s="66" t="s">
        <v>15</v>
      </c>
      <c r="C120" s="61" t="s">
        <v>7</v>
      </c>
      <c r="D120" s="809"/>
      <c r="E120" s="809"/>
      <c r="F120" s="810"/>
      <c r="G120" s="810"/>
      <c r="H120" s="787"/>
      <c r="I120" s="585" t="s">
        <v>397</v>
      </c>
      <c r="J120" s="587" t="s">
        <v>315</v>
      </c>
      <c r="K120" s="580">
        <v>1</v>
      </c>
      <c r="L120" s="560">
        <v>45809</v>
      </c>
      <c r="M120" s="560">
        <v>46022</v>
      </c>
      <c r="N120" s="554">
        <f t="shared" si="5"/>
        <v>30.428571428571427</v>
      </c>
      <c r="O120" s="581">
        <v>0</v>
      </c>
      <c r="P120" s="556">
        <f t="shared" si="6"/>
        <v>0</v>
      </c>
      <c r="Q120" s="557" t="str">
        <f>IF(ISNUMBER(P120),IF(P120=100%,"CUMPLIDA",IF(AND(ISNUMBER(M120),ISNUMBER(CGR!$Q$4)), IF(M120&lt;CGR!$Q$4,"INCUMPLIDA","PROCESO"), "VERIFICAR FECHA")),"SIN VALOR AVANCE")</f>
        <v>PROCESO</v>
      </c>
      <c r="R120" s="576" t="s">
        <v>396</v>
      </c>
    </row>
    <row r="121" spans="2:18" ht="288.75" customHeight="1" x14ac:dyDescent="0.2">
      <c r="B121" s="66" t="s">
        <v>15</v>
      </c>
      <c r="C121" s="61" t="s">
        <v>7</v>
      </c>
      <c r="D121" s="809" t="s">
        <v>398</v>
      </c>
      <c r="E121" s="809" t="s">
        <v>227</v>
      </c>
      <c r="F121" s="810" t="s">
        <v>399</v>
      </c>
      <c r="G121" s="810" t="s">
        <v>400</v>
      </c>
      <c r="H121" s="788" t="s">
        <v>386</v>
      </c>
      <c r="I121" s="584" t="s">
        <v>387</v>
      </c>
      <c r="J121" s="551" t="s">
        <v>388</v>
      </c>
      <c r="K121" s="564">
        <v>1</v>
      </c>
      <c r="L121" s="574">
        <v>44013</v>
      </c>
      <c r="M121" s="574">
        <v>44074</v>
      </c>
      <c r="N121" s="565">
        <f t="shared" si="5"/>
        <v>8.7142857142857135</v>
      </c>
      <c r="O121" s="564">
        <v>1</v>
      </c>
      <c r="P121" s="566">
        <f t="shared" si="6"/>
        <v>1</v>
      </c>
      <c r="Q121" s="567" t="str">
        <f>IF(ISNUMBER(P121),IF(P121=100%,"CUMPLIDA",IF(AND(ISNUMBER(M121),ISNUMBER(CGR!$Q$4)), IF(M121&lt;CGR!$Q$4,"INCUMPLIDA","PROCESO"), "VERIFICAR FECHA")),"SIN VALOR AVANCE")</f>
        <v>CUMPLIDA</v>
      </c>
      <c r="R121" s="576" t="s">
        <v>389</v>
      </c>
    </row>
    <row r="122" spans="2:18" ht="259.5" customHeight="1" x14ac:dyDescent="0.2">
      <c r="B122" s="66" t="s">
        <v>15</v>
      </c>
      <c r="C122" s="61" t="s">
        <v>7</v>
      </c>
      <c r="D122" s="809"/>
      <c r="E122" s="809"/>
      <c r="F122" s="810"/>
      <c r="G122" s="810"/>
      <c r="H122" s="788"/>
      <c r="I122" s="584" t="s">
        <v>390</v>
      </c>
      <c r="J122" s="551" t="s">
        <v>236</v>
      </c>
      <c r="K122" s="564">
        <v>1</v>
      </c>
      <c r="L122" s="574">
        <v>44075</v>
      </c>
      <c r="M122" s="574">
        <v>44196</v>
      </c>
      <c r="N122" s="565">
        <f t="shared" si="5"/>
        <v>17.285714285714285</v>
      </c>
      <c r="O122" s="564">
        <v>1</v>
      </c>
      <c r="P122" s="566">
        <f t="shared" si="6"/>
        <v>1</v>
      </c>
      <c r="Q122" s="567" t="str">
        <f>IF(ISNUMBER(P122),IF(P122=100%,"CUMPLIDA",IF(AND(ISNUMBER(M122),ISNUMBER(CGR!$Q$4)), IF(M122&lt;CGR!$Q$4,"INCUMPLIDA","PROCESO"), "VERIFICAR FECHA")),"SIN VALOR AVANCE")</f>
        <v>CUMPLIDA</v>
      </c>
      <c r="R122" s="576" t="s">
        <v>391</v>
      </c>
    </row>
    <row r="123" spans="2:18" ht="318.75" customHeight="1" x14ac:dyDescent="0.2">
      <c r="B123" s="66" t="s">
        <v>15</v>
      </c>
      <c r="C123" s="61" t="s">
        <v>7</v>
      </c>
      <c r="D123" s="809"/>
      <c r="E123" s="809"/>
      <c r="F123" s="810"/>
      <c r="G123" s="810"/>
      <c r="H123" s="788"/>
      <c r="I123" s="585" t="s">
        <v>392</v>
      </c>
      <c r="J123" s="586" t="s">
        <v>267</v>
      </c>
      <c r="K123" s="580">
        <v>1</v>
      </c>
      <c r="L123" s="560">
        <v>44927</v>
      </c>
      <c r="M123" s="560">
        <v>45230</v>
      </c>
      <c r="N123" s="554">
        <f t="shared" si="5"/>
        <v>43.285714285714285</v>
      </c>
      <c r="O123" s="580">
        <v>0</v>
      </c>
      <c r="P123" s="556">
        <f t="shared" si="6"/>
        <v>0</v>
      </c>
      <c r="Q123" s="557" t="str">
        <f>IF(ISNUMBER(P123),IF(P123=100%,"CUMPLIDA",IF(AND(ISNUMBER(M123),ISNUMBER(CGR!$Q$4)), IF(M123&lt;CGR!$Q$4,"INCUMPLIDA","PROCESO"), "VERIFICAR FECHA")),"SIN VALOR AVANCE")</f>
        <v>PROCESO</v>
      </c>
      <c r="R123" s="576" t="s">
        <v>393</v>
      </c>
    </row>
    <row r="124" spans="2:18" ht="308.25" customHeight="1" x14ac:dyDescent="0.2">
      <c r="B124" s="66" t="s">
        <v>15</v>
      </c>
      <c r="C124" s="61" t="s">
        <v>7</v>
      </c>
      <c r="D124" s="809"/>
      <c r="E124" s="809"/>
      <c r="F124" s="810"/>
      <c r="G124" s="810"/>
      <c r="H124" s="788"/>
      <c r="I124" s="779" t="s">
        <v>394</v>
      </c>
      <c r="J124" s="587" t="s">
        <v>270</v>
      </c>
      <c r="K124" s="580">
        <v>1</v>
      </c>
      <c r="L124" s="560">
        <v>45231</v>
      </c>
      <c r="M124" s="560">
        <v>45443</v>
      </c>
      <c r="N124" s="554">
        <f t="shared" si="5"/>
        <v>30.285714285714285</v>
      </c>
      <c r="O124" s="580">
        <v>0</v>
      </c>
      <c r="P124" s="556">
        <f t="shared" si="6"/>
        <v>0</v>
      </c>
      <c r="Q124" s="557" t="str">
        <f>IF(ISNUMBER(P124),IF(P124=100%,"CUMPLIDA",IF(AND(ISNUMBER(M124),ISNUMBER(CGR!$Q$4)), IF(M124&lt;CGR!$Q$4,"INCUMPLIDA","PROCESO"), "VERIFICAR FECHA")),"SIN VALOR AVANCE")</f>
        <v>PROCESO</v>
      </c>
      <c r="R124" s="576" t="s">
        <v>393</v>
      </c>
    </row>
    <row r="125" spans="2:18" ht="303.75" customHeight="1" x14ac:dyDescent="0.2">
      <c r="B125" s="66" t="s">
        <v>15</v>
      </c>
      <c r="C125" s="61" t="s">
        <v>7</v>
      </c>
      <c r="D125" s="809"/>
      <c r="E125" s="809"/>
      <c r="F125" s="810"/>
      <c r="G125" s="810"/>
      <c r="H125" s="788"/>
      <c r="I125" s="780"/>
      <c r="J125" s="587" t="s">
        <v>246</v>
      </c>
      <c r="K125" s="580">
        <v>4</v>
      </c>
      <c r="L125" s="560">
        <v>45444</v>
      </c>
      <c r="M125" s="560">
        <v>45808</v>
      </c>
      <c r="N125" s="554">
        <f t="shared" si="5"/>
        <v>52</v>
      </c>
      <c r="O125" s="580">
        <v>0</v>
      </c>
      <c r="P125" s="556">
        <f t="shared" si="6"/>
        <v>0</v>
      </c>
      <c r="Q125" s="557" t="str">
        <f>IF(ISNUMBER(P125),IF(P125=100%,"CUMPLIDA",IF(AND(ISNUMBER(M125),ISNUMBER(CGR!$Q$4)), IF(M125&lt;CGR!$Q$4,"INCUMPLIDA","PROCESO"), "VERIFICAR FECHA")),"SIN VALOR AVANCE")</f>
        <v>PROCESO</v>
      </c>
      <c r="R125" s="576" t="s">
        <v>396</v>
      </c>
    </row>
    <row r="126" spans="2:18" ht="294" customHeight="1" x14ac:dyDescent="0.2">
      <c r="B126" s="66" t="s">
        <v>15</v>
      </c>
      <c r="C126" s="61" t="s">
        <v>7</v>
      </c>
      <c r="D126" s="809"/>
      <c r="E126" s="809"/>
      <c r="F126" s="810"/>
      <c r="G126" s="810"/>
      <c r="H126" s="788"/>
      <c r="I126" s="585" t="s">
        <v>397</v>
      </c>
      <c r="J126" s="587" t="s">
        <v>315</v>
      </c>
      <c r="K126" s="580">
        <v>1</v>
      </c>
      <c r="L126" s="560">
        <v>45809</v>
      </c>
      <c r="M126" s="560">
        <v>46022</v>
      </c>
      <c r="N126" s="554">
        <f t="shared" si="5"/>
        <v>30.428571428571427</v>
      </c>
      <c r="O126" s="580">
        <v>0</v>
      </c>
      <c r="P126" s="556">
        <f t="shared" si="6"/>
        <v>0</v>
      </c>
      <c r="Q126" s="557" t="str">
        <f>IF(ISNUMBER(P126),IF(P126=100%,"CUMPLIDA",IF(AND(ISNUMBER(M126),ISNUMBER(CGR!$Q$4)), IF(M126&lt;CGR!$Q$4,"INCUMPLIDA","PROCESO"), "VERIFICAR FECHA")),"SIN VALOR AVANCE")</f>
        <v>PROCESO</v>
      </c>
      <c r="R126" s="576" t="s">
        <v>396</v>
      </c>
    </row>
    <row r="127" spans="2:18" ht="270.75" x14ac:dyDescent="0.2">
      <c r="B127" s="66" t="s">
        <v>15</v>
      </c>
      <c r="C127" s="61" t="s">
        <v>7</v>
      </c>
      <c r="D127" s="823" t="s">
        <v>401</v>
      </c>
      <c r="E127" s="823" t="s">
        <v>227</v>
      </c>
      <c r="F127" s="824" t="s">
        <v>402</v>
      </c>
      <c r="G127" s="824" t="s">
        <v>403</v>
      </c>
      <c r="H127" s="788" t="s">
        <v>386</v>
      </c>
      <c r="I127" s="584" t="s">
        <v>387</v>
      </c>
      <c r="J127" s="551" t="s">
        <v>388</v>
      </c>
      <c r="K127" s="564">
        <v>1</v>
      </c>
      <c r="L127" s="574">
        <v>44013</v>
      </c>
      <c r="M127" s="574">
        <v>44074</v>
      </c>
      <c r="N127" s="565">
        <f t="shared" si="5"/>
        <v>8.7142857142857135</v>
      </c>
      <c r="O127" s="564">
        <v>1</v>
      </c>
      <c r="P127" s="566">
        <f t="shared" si="6"/>
        <v>1</v>
      </c>
      <c r="Q127" s="567" t="str">
        <f>IF(ISNUMBER(P127),IF(P127=100%,"CUMPLIDA",IF(AND(ISNUMBER(M127),ISNUMBER(CGR!$Q$4)), IF(M127&lt;CGR!$Q$4,"INCUMPLIDA","PROCESO"), "VERIFICAR FECHA")),"SIN VALOR AVANCE")</f>
        <v>CUMPLIDA</v>
      </c>
      <c r="R127" s="576" t="s">
        <v>389</v>
      </c>
    </row>
    <row r="128" spans="2:18" ht="285.75" x14ac:dyDescent="0.2">
      <c r="B128" s="66" t="s">
        <v>15</v>
      </c>
      <c r="C128" s="61" t="s">
        <v>7</v>
      </c>
      <c r="D128" s="823"/>
      <c r="E128" s="823"/>
      <c r="F128" s="824"/>
      <c r="G128" s="824"/>
      <c r="H128" s="788"/>
      <c r="I128" s="584" t="s">
        <v>390</v>
      </c>
      <c r="J128" s="551" t="s">
        <v>236</v>
      </c>
      <c r="K128" s="564">
        <v>1</v>
      </c>
      <c r="L128" s="574">
        <v>44075</v>
      </c>
      <c r="M128" s="574">
        <v>44196</v>
      </c>
      <c r="N128" s="565">
        <f t="shared" si="5"/>
        <v>17.285714285714285</v>
      </c>
      <c r="O128" s="564">
        <v>1</v>
      </c>
      <c r="P128" s="566">
        <f t="shared" si="6"/>
        <v>1</v>
      </c>
      <c r="Q128" s="567" t="str">
        <f>IF(ISNUMBER(P128),IF(P128=100%,"CUMPLIDA",IF(AND(ISNUMBER(M128),ISNUMBER(CGR!$Q$4)), IF(M128&lt;CGR!$Q$4,"INCUMPLIDA","PROCESO"), "VERIFICAR FECHA")),"SIN VALOR AVANCE")</f>
        <v>CUMPLIDA</v>
      </c>
      <c r="R128" s="576" t="s">
        <v>391</v>
      </c>
    </row>
    <row r="129" spans="2:18" ht="314.25" customHeight="1" x14ac:dyDescent="0.2">
      <c r="B129" s="66" t="s">
        <v>15</v>
      </c>
      <c r="C129" s="61" t="s">
        <v>7</v>
      </c>
      <c r="D129" s="823"/>
      <c r="E129" s="823"/>
      <c r="F129" s="824"/>
      <c r="G129" s="824"/>
      <c r="H129" s="788"/>
      <c r="I129" s="585" t="s">
        <v>392</v>
      </c>
      <c r="J129" s="586" t="s">
        <v>267</v>
      </c>
      <c r="K129" s="580">
        <v>1</v>
      </c>
      <c r="L129" s="560">
        <v>44927</v>
      </c>
      <c r="M129" s="560">
        <v>45230</v>
      </c>
      <c r="N129" s="554">
        <f t="shared" si="5"/>
        <v>43.285714285714285</v>
      </c>
      <c r="O129" s="580">
        <v>0</v>
      </c>
      <c r="P129" s="556">
        <f t="shared" si="6"/>
        <v>0</v>
      </c>
      <c r="Q129" s="557" t="str">
        <f>IF(ISNUMBER(P129),IF(P129=100%,"CUMPLIDA",IF(AND(ISNUMBER(M129),ISNUMBER(CGR!$Q$4)), IF(M129&lt;CGR!$Q$4,"INCUMPLIDA","PROCESO"), "VERIFICAR FECHA")),"SIN VALOR AVANCE")</f>
        <v>PROCESO</v>
      </c>
      <c r="R129" s="576" t="s">
        <v>393</v>
      </c>
    </row>
    <row r="130" spans="2:18" ht="318.75" customHeight="1" x14ac:dyDescent="0.2">
      <c r="B130" s="66" t="s">
        <v>15</v>
      </c>
      <c r="C130" s="61" t="s">
        <v>7</v>
      </c>
      <c r="D130" s="823"/>
      <c r="E130" s="823"/>
      <c r="F130" s="824"/>
      <c r="G130" s="824"/>
      <c r="H130" s="788"/>
      <c r="I130" s="779" t="s">
        <v>394</v>
      </c>
      <c r="J130" s="587" t="s">
        <v>270</v>
      </c>
      <c r="K130" s="580">
        <v>1</v>
      </c>
      <c r="L130" s="560">
        <v>45231</v>
      </c>
      <c r="M130" s="560">
        <v>45443</v>
      </c>
      <c r="N130" s="554">
        <f t="shared" si="5"/>
        <v>30.285714285714285</v>
      </c>
      <c r="O130" s="580">
        <v>0</v>
      </c>
      <c r="P130" s="556">
        <f t="shared" si="6"/>
        <v>0</v>
      </c>
      <c r="Q130" s="557" t="str">
        <f>IF(ISNUMBER(P130),IF(P130=100%,"CUMPLIDA",IF(AND(ISNUMBER(M130),ISNUMBER(CGR!$Q$4)), IF(M130&lt;CGR!$Q$4,"INCUMPLIDA","PROCESO"), "VERIFICAR FECHA")),"SIN VALOR AVANCE")</f>
        <v>PROCESO</v>
      </c>
      <c r="R130" s="576" t="s">
        <v>393</v>
      </c>
    </row>
    <row r="131" spans="2:18" ht="297" customHeight="1" x14ac:dyDescent="0.2">
      <c r="B131" s="66" t="s">
        <v>15</v>
      </c>
      <c r="C131" s="61" t="s">
        <v>7</v>
      </c>
      <c r="D131" s="823"/>
      <c r="E131" s="823"/>
      <c r="F131" s="824"/>
      <c r="G131" s="824"/>
      <c r="H131" s="788"/>
      <c r="I131" s="780"/>
      <c r="J131" s="587" t="s">
        <v>246</v>
      </c>
      <c r="K131" s="580">
        <v>4</v>
      </c>
      <c r="L131" s="560">
        <v>45444</v>
      </c>
      <c r="M131" s="560">
        <v>45808</v>
      </c>
      <c r="N131" s="554">
        <f t="shared" si="5"/>
        <v>52</v>
      </c>
      <c r="O131" s="580">
        <v>0</v>
      </c>
      <c r="P131" s="556">
        <f t="shared" si="6"/>
        <v>0</v>
      </c>
      <c r="Q131" s="557" t="str">
        <f>IF(ISNUMBER(P131),IF(P131=100%,"CUMPLIDA",IF(AND(ISNUMBER(M131),ISNUMBER(CGR!$Q$4)), IF(M131&lt;CGR!$Q$4,"INCUMPLIDA","PROCESO"), "VERIFICAR FECHA")),"SIN VALOR AVANCE")</f>
        <v>PROCESO</v>
      </c>
      <c r="R131" s="576" t="s">
        <v>396</v>
      </c>
    </row>
    <row r="132" spans="2:18" ht="298.5" customHeight="1" x14ac:dyDescent="0.2">
      <c r="B132" s="66" t="s">
        <v>15</v>
      </c>
      <c r="C132" s="61" t="s">
        <v>7</v>
      </c>
      <c r="D132" s="823"/>
      <c r="E132" s="823"/>
      <c r="F132" s="824"/>
      <c r="G132" s="824"/>
      <c r="H132" s="788"/>
      <c r="I132" s="585" t="s">
        <v>397</v>
      </c>
      <c r="J132" s="587" t="s">
        <v>315</v>
      </c>
      <c r="K132" s="580">
        <v>1</v>
      </c>
      <c r="L132" s="560">
        <v>45809</v>
      </c>
      <c r="M132" s="560">
        <v>46022</v>
      </c>
      <c r="N132" s="554">
        <f t="shared" si="5"/>
        <v>30.428571428571427</v>
      </c>
      <c r="O132" s="580">
        <v>0</v>
      </c>
      <c r="P132" s="556">
        <f t="shared" si="6"/>
        <v>0</v>
      </c>
      <c r="Q132" s="557" t="str">
        <f>IF(ISNUMBER(P132),IF(P132=100%,"CUMPLIDA",IF(AND(ISNUMBER(M132),ISNUMBER(CGR!$Q$4)), IF(M132&lt;CGR!$Q$4,"INCUMPLIDA","PROCESO"), "VERIFICAR FECHA")),"SIN VALOR AVANCE")</f>
        <v>PROCESO</v>
      </c>
      <c r="R132" s="576" t="s">
        <v>396</v>
      </c>
    </row>
    <row r="133" spans="2:18" ht="270.75" x14ac:dyDescent="0.2">
      <c r="B133" s="66" t="s">
        <v>15</v>
      </c>
      <c r="C133" s="61" t="s">
        <v>7</v>
      </c>
      <c r="D133" s="809" t="s">
        <v>404</v>
      </c>
      <c r="E133" s="809" t="s">
        <v>251</v>
      </c>
      <c r="F133" s="810" t="s">
        <v>405</v>
      </c>
      <c r="G133" s="810" t="s">
        <v>406</v>
      </c>
      <c r="H133" s="788" t="s">
        <v>386</v>
      </c>
      <c r="I133" s="584" t="s">
        <v>387</v>
      </c>
      <c r="J133" s="551" t="s">
        <v>388</v>
      </c>
      <c r="K133" s="564">
        <v>1</v>
      </c>
      <c r="L133" s="574">
        <v>44013</v>
      </c>
      <c r="M133" s="574">
        <v>44074</v>
      </c>
      <c r="N133" s="565">
        <f t="shared" si="5"/>
        <v>8.7142857142857135</v>
      </c>
      <c r="O133" s="564">
        <v>1</v>
      </c>
      <c r="P133" s="566">
        <f t="shared" si="6"/>
        <v>1</v>
      </c>
      <c r="Q133" s="567" t="str">
        <f>IF(ISNUMBER(P133),IF(P133=100%,"CUMPLIDA",IF(AND(ISNUMBER(M133),ISNUMBER(CGR!$Q$4)), IF(M133&lt;CGR!$Q$4,"INCUMPLIDA","PROCESO"), "VERIFICAR FECHA")),"SIN VALOR AVANCE")</f>
        <v>CUMPLIDA</v>
      </c>
      <c r="R133" s="576" t="s">
        <v>389</v>
      </c>
    </row>
    <row r="134" spans="2:18" ht="270.75" x14ac:dyDescent="0.2">
      <c r="B134" s="66" t="s">
        <v>15</v>
      </c>
      <c r="C134" s="61" t="s">
        <v>7</v>
      </c>
      <c r="D134" s="809"/>
      <c r="E134" s="809"/>
      <c r="F134" s="810"/>
      <c r="G134" s="810"/>
      <c r="H134" s="788"/>
      <c r="I134" s="584" t="s">
        <v>390</v>
      </c>
      <c r="J134" s="551" t="s">
        <v>236</v>
      </c>
      <c r="K134" s="564">
        <v>1</v>
      </c>
      <c r="L134" s="574">
        <v>44075</v>
      </c>
      <c r="M134" s="574">
        <v>44196</v>
      </c>
      <c r="N134" s="565">
        <f t="shared" si="5"/>
        <v>17.285714285714285</v>
      </c>
      <c r="O134" s="564">
        <v>1</v>
      </c>
      <c r="P134" s="566">
        <f t="shared" si="6"/>
        <v>1</v>
      </c>
      <c r="Q134" s="567" t="str">
        <f>IF(ISNUMBER(P134),IF(P134=100%,"CUMPLIDA",IF(AND(ISNUMBER(M134),ISNUMBER(CGR!$Q$4)), IF(M134&lt;CGR!$Q$4,"INCUMPLIDA","PROCESO"), "VERIFICAR FECHA")),"SIN VALOR AVANCE")</f>
        <v>CUMPLIDA</v>
      </c>
      <c r="R134" s="576" t="s">
        <v>407</v>
      </c>
    </row>
    <row r="135" spans="2:18" ht="312.75" customHeight="1" x14ac:dyDescent="0.2">
      <c r="B135" s="66" t="s">
        <v>15</v>
      </c>
      <c r="C135" s="61" t="s">
        <v>7</v>
      </c>
      <c r="D135" s="809"/>
      <c r="E135" s="809"/>
      <c r="F135" s="810"/>
      <c r="G135" s="810"/>
      <c r="H135" s="788"/>
      <c r="I135" s="585" t="s">
        <v>392</v>
      </c>
      <c r="J135" s="586" t="s">
        <v>267</v>
      </c>
      <c r="K135" s="580">
        <v>1</v>
      </c>
      <c r="L135" s="560">
        <v>44927</v>
      </c>
      <c r="M135" s="560">
        <v>45230</v>
      </c>
      <c r="N135" s="554">
        <f t="shared" si="5"/>
        <v>43.285714285714285</v>
      </c>
      <c r="O135" s="580">
        <v>0</v>
      </c>
      <c r="P135" s="556">
        <f t="shared" si="6"/>
        <v>0</v>
      </c>
      <c r="Q135" s="557" t="str">
        <f>IF(ISNUMBER(P135),IF(P135=100%,"CUMPLIDA",IF(AND(ISNUMBER(M135),ISNUMBER(CGR!$Q$4)), IF(M135&lt;CGR!$Q$4,"INCUMPLIDA","PROCESO"), "VERIFICAR FECHA")),"SIN VALOR AVANCE")</f>
        <v>PROCESO</v>
      </c>
      <c r="R135" s="576" t="s">
        <v>393</v>
      </c>
    </row>
    <row r="136" spans="2:18" ht="324.75" customHeight="1" x14ac:dyDescent="0.2">
      <c r="B136" s="66" t="s">
        <v>15</v>
      </c>
      <c r="C136" s="61" t="s">
        <v>7</v>
      </c>
      <c r="D136" s="809"/>
      <c r="E136" s="809"/>
      <c r="F136" s="810"/>
      <c r="G136" s="810"/>
      <c r="H136" s="788"/>
      <c r="I136" s="779" t="s">
        <v>394</v>
      </c>
      <c r="J136" s="587" t="s">
        <v>270</v>
      </c>
      <c r="K136" s="580">
        <v>1</v>
      </c>
      <c r="L136" s="560">
        <v>45231</v>
      </c>
      <c r="M136" s="560">
        <v>45443</v>
      </c>
      <c r="N136" s="554">
        <f t="shared" si="5"/>
        <v>30.285714285714285</v>
      </c>
      <c r="O136" s="581">
        <v>0</v>
      </c>
      <c r="P136" s="556">
        <f t="shared" si="6"/>
        <v>0</v>
      </c>
      <c r="Q136" s="557" t="str">
        <f>IF(ISNUMBER(P136),IF(P136=100%,"CUMPLIDA",IF(AND(ISNUMBER(M136),ISNUMBER(CGR!$Q$4)), IF(M136&lt;CGR!$Q$4,"INCUMPLIDA","PROCESO"), "VERIFICAR FECHA")),"SIN VALOR AVANCE")</f>
        <v>PROCESO</v>
      </c>
      <c r="R136" s="576" t="s">
        <v>393</v>
      </c>
    </row>
    <row r="137" spans="2:18" ht="333.75" customHeight="1" x14ac:dyDescent="0.2">
      <c r="B137" s="66" t="s">
        <v>15</v>
      </c>
      <c r="C137" s="61" t="s">
        <v>7</v>
      </c>
      <c r="D137" s="809"/>
      <c r="E137" s="809"/>
      <c r="F137" s="810"/>
      <c r="G137" s="810"/>
      <c r="H137" s="788"/>
      <c r="I137" s="780"/>
      <c r="J137" s="587" t="s">
        <v>246</v>
      </c>
      <c r="K137" s="580">
        <v>4</v>
      </c>
      <c r="L137" s="560">
        <v>45444</v>
      </c>
      <c r="M137" s="560">
        <v>45808</v>
      </c>
      <c r="N137" s="554">
        <f t="shared" si="5"/>
        <v>52</v>
      </c>
      <c r="O137" s="581">
        <v>0</v>
      </c>
      <c r="P137" s="556">
        <f t="shared" si="6"/>
        <v>0</v>
      </c>
      <c r="Q137" s="557" t="str">
        <f>IF(ISNUMBER(P137),IF(P137=100%,"CUMPLIDA",IF(AND(ISNUMBER(M137),ISNUMBER(CGR!$Q$4)), IF(M137&lt;CGR!$Q$4,"INCUMPLIDA","PROCESO"), "VERIFICAR FECHA")),"SIN VALOR AVANCE")</f>
        <v>PROCESO</v>
      </c>
      <c r="R137" s="576" t="s">
        <v>393</v>
      </c>
    </row>
    <row r="138" spans="2:18" ht="314.25" customHeight="1" x14ac:dyDescent="0.2">
      <c r="B138" s="66" t="s">
        <v>15</v>
      </c>
      <c r="C138" s="61" t="s">
        <v>7</v>
      </c>
      <c r="D138" s="809"/>
      <c r="E138" s="809"/>
      <c r="F138" s="810"/>
      <c r="G138" s="810"/>
      <c r="H138" s="788"/>
      <c r="I138" s="585" t="s">
        <v>397</v>
      </c>
      <c r="J138" s="587" t="s">
        <v>315</v>
      </c>
      <c r="K138" s="580">
        <v>1</v>
      </c>
      <c r="L138" s="560">
        <v>45809</v>
      </c>
      <c r="M138" s="560">
        <v>46022</v>
      </c>
      <c r="N138" s="554">
        <f t="shared" si="5"/>
        <v>30.428571428571427</v>
      </c>
      <c r="O138" s="581">
        <v>0</v>
      </c>
      <c r="P138" s="556">
        <f t="shared" si="6"/>
        <v>0</v>
      </c>
      <c r="Q138" s="557" t="str">
        <f>IF(ISNUMBER(P138),IF(P138=100%,"CUMPLIDA",IF(AND(ISNUMBER(M138),ISNUMBER(CGR!$Q$4)), IF(M138&lt;CGR!$Q$4,"INCUMPLIDA","PROCESO"), "VERIFICAR FECHA")),"SIN VALOR AVANCE")</f>
        <v>PROCESO</v>
      </c>
      <c r="R138" s="576" t="s">
        <v>393</v>
      </c>
    </row>
    <row r="139" spans="2:18" ht="135.6" customHeight="1" x14ac:dyDescent="0.2">
      <c r="B139" s="66" t="s">
        <v>15</v>
      </c>
      <c r="C139" s="61" t="s">
        <v>7</v>
      </c>
      <c r="D139" s="809" t="s">
        <v>408</v>
      </c>
      <c r="E139" s="809" t="s">
        <v>409</v>
      </c>
      <c r="F139" s="810" t="s">
        <v>410</v>
      </c>
      <c r="G139" s="810" t="s">
        <v>411</v>
      </c>
      <c r="H139" s="551" t="s">
        <v>412</v>
      </c>
      <c r="I139" s="551" t="s">
        <v>413</v>
      </c>
      <c r="J139" s="551" t="s">
        <v>414</v>
      </c>
      <c r="K139" s="564">
        <v>1</v>
      </c>
      <c r="L139" s="574">
        <v>43770</v>
      </c>
      <c r="M139" s="574">
        <v>43951</v>
      </c>
      <c r="N139" s="565">
        <f t="shared" si="5"/>
        <v>25.857142857142858</v>
      </c>
      <c r="O139" s="564">
        <v>1</v>
      </c>
      <c r="P139" s="566">
        <f t="shared" si="6"/>
        <v>1</v>
      </c>
      <c r="Q139" s="567" t="str">
        <f>IF(ISNUMBER(P139),IF(P139=100%,"CUMPLIDA",IF(AND(ISNUMBER(M139),ISNUMBER(CGR!$Q$4)), IF(M139&lt;CGR!$Q$4,"INCUMPLIDA","PROCESO"), "VERIFICAR FECHA")),"SIN VALOR AVANCE")</f>
        <v>CUMPLIDA</v>
      </c>
      <c r="R139" s="588" t="s">
        <v>415</v>
      </c>
    </row>
    <row r="140" spans="2:18" ht="165" x14ac:dyDescent="0.2">
      <c r="B140" s="66" t="s">
        <v>15</v>
      </c>
      <c r="C140" s="61" t="s">
        <v>7</v>
      </c>
      <c r="D140" s="809"/>
      <c r="E140" s="809"/>
      <c r="F140" s="810"/>
      <c r="G140" s="810"/>
      <c r="H140" s="551" t="s">
        <v>416</v>
      </c>
      <c r="I140" s="551" t="s">
        <v>417</v>
      </c>
      <c r="J140" s="551" t="s">
        <v>414</v>
      </c>
      <c r="K140" s="564">
        <v>1</v>
      </c>
      <c r="L140" s="574">
        <v>43770</v>
      </c>
      <c r="M140" s="574">
        <v>43951</v>
      </c>
      <c r="N140" s="565">
        <f t="shared" si="5"/>
        <v>25.857142857142858</v>
      </c>
      <c r="O140" s="564">
        <v>1</v>
      </c>
      <c r="P140" s="566">
        <f t="shared" si="6"/>
        <v>1</v>
      </c>
      <c r="Q140" s="567" t="str">
        <f>IF(ISNUMBER(P140),IF(P140=100%,"CUMPLIDA",IF(AND(ISNUMBER(M140),ISNUMBER(CGR!$Q$4)), IF(M140&lt;CGR!$Q$4,"INCUMPLIDA","PROCESO"), "VERIFICAR FECHA")),"SIN VALOR AVANCE")</f>
        <v>CUMPLIDA</v>
      </c>
      <c r="R140" s="588" t="s">
        <v>415</v>
      </c>
    </row>
    <row r="141" spans="2:18" ht="270.75" x14ac:dyDescent="0.2">
      <c r="B141" s="66" t="s">
        <v>15</v>
      </c>
      <c r="C141" s="61" t="s">
        <v>7</v>
      </c>
      <c r="D141" s="809"/>
      <c r="E141" s="809"/>
      <c r="F141" s="810"/>
      <c r="G141" s="810"/>
      <c r="H141" s="783" t="s">
        <v>386</v>
      </c>
      <c r="I141" s="584" t="s">
        <v>387</v>
      </c>
      <c r="J141" s="551" t="s">
        <v>388</v>
      </c>
      <c r="K141" s="564">
        <v>1</v>
      </c>
      <c r="L141" s="574">
        <v>44013</v>
      </c>
      <c r="M141" s="574">
        <v>44074</v>
      </c>
      <c r="N141" s="565">
        <f t="shared" ref="N141:N202" si="7">(M141-L141)/7</f>
        <v>8.7142857142857135</v>
      </c>
      <c r="O141" s="564">
        <v>1</v>
      </c>
      <c r="P141" s="566">
        <f t="shared" si="6"/>
        <v>1</v>
      </c>
      <c r="Q141" s="567" t="str">
        <f>IF(ISNUMBER(P141),IF(P141=100%,"CUMPLIDA",IF(AND(ISNUMBER(M141),ISNUMBER(CGR!$Q$4)), IF(M141&lt;CGR!$Q$4,"INCUMPLIDA","PROCESO"), "VERIFICAR FECHA")),"SIN VALOR AVANCE")</f>
        <v>CUMPLIDA</v>
      </c>
      <c r="R141" s="576" t="s">
        <v>389</v>
      </c>
    </row>
    <row r="142" spans="2:18" ht="240.75" x14ac:dyDescent="0.2">
      <c r="B142" s="66" t="s">
        <v>15</v>
      </c>
      <c r="C142" s="61" t="s">
        <v>7</v>
      </c>
      <c r="D142" s="809"/>
      <c r="E142" s="809"/>
      <c r="F142" s="810"/>
      <c r="G142" s="810"/>
      <c r="H142" s="783"/>
      <c r="I142" s="584" t="s">
        <v>390</v>
      </c>
      <c r="J142" s="551" t="s">
        <v>236</v>
      </c>
      <c r="K142" s="564">
        <v>1</v>
      </c>
      <c r="L142" s="574">
        <v>44075</v>
      </c>
      <c r="M142" s="574">
        <v>44196</v>
      </c>
      <c r="N142" s="565">
        <f t="shared" si="7"/>
        <v>17.285714285714285</v>
      </c>
      <c r="O142" s="564">
        <v>1</v>
      </c>
      <c r="P142" s="566">
        <f t="shared" si="6"/>
        <v>1</v>
      </c>
      <c r="Q142" s="567" t="str">
        <f>IF(ISNUMBER(P142),IF(P142=100%,"CUMPLIDA",IF(AND(ISNUMBER(M142),ISNUMBER(CGR!$Q$4)), IF(M142&lt;CGR!$Q$4,"INCUMPLIDA","PROCESO"), "VERIFICAR FECHA")),"SIN VALOR AVANCE")</f>
        <v>CUMPLIDA</v>
      </c>
      <c r="R142" s="576" t="s">
        <v>418</v>
      </c>
    </row>
    <row r="143" spans="2:18" ht="294" customHeight="1" x14ac:dyDescent="0.2">
      <c r="B143" s="66" t="s">
        <v>15</v>
      </c>
      <c r="C143" s="61" t="s">
        <v>7</v>
      </c>
      <c r="D143" s="809"/>
      <c r="E143" s="809"/>
      <c r="F143" s="810"/>
      <c r="G143" s="810"/>
      <c r="H143" s="783"/>
      <c r="I143" s="585" t="s">
        <v>392</v>
      </c>
      <c r="J143" s="586" t="s">
        <v>267</v>
      </c>
      <c r="K143" s="580">
        <v>1</v>
      </c>
      <c r="L143" s="560">
        <v>44927</v>
      </c>
      <c r="M143" s="560">
        <v>45230</v>
      </c>
      <c r="N143" s="554">
        <f t="shared" si="7"/>
        <v>43.285714285714285</v>
      </c>
      <c r="O143" s="580">
        <v>0</v>
      </c>
      <c r="P143" s="556">
        <f t="shared" si="6"/>
        <v>0</v>
      </c>
      <c r="Q143" s="557" t="str">
        <f>IF(ISNUMBER(P143),IF(P143=100%,"CUMPLIDA",IF(AND(ISNUMBER(M143),ISNUMBER(CGR!$Q$4)), IF(M143&lt;CGR!$Q$4,"INCUMPLIDA","PROCESO"), "VERIFICAR FECHA")),"SIN VALOR AVANCE")</f>
        <v>PROCESO</v>
      </c>
      <c r="R143" s="576" t="s">
        <v>419</v>
      </c>
    </row>
    <row r="144" spans="2:18" ht="293.25" customHeight="1" x14ac:dyDescent="0.2">
      <c r="B144" s="66" t="s">
        <v>15</v>
      </c>
      <c r="C144" s="61" t="s">
        <v>7</v>
      </c>
      <c r="D144" s="809"/>
      <c r="E144" s="809"/>
      <c r="F144" s="810"/>
      <c r="G144" s="810"/>
      <c r="H144" s="783"/>
      <c r="I144" s="779" t="s">
        <v>394</v>
      </c>
      <c r="J144" s="587" t="s">
        <v>270</v>
      </c>
      <c r="K144" s="580">
        <v>1</v>
      </c>
      <c r="L144" s="560">
        <v>45231</v>
      </c>
      <c r="M144" s="560">
        <v>45443</v>
      </c>
      <c r="N144" s="554">
        <f t="shared" si="7"/>
        <v>30.285714285714285</v>
      </c>
      <c r="O144" s="581">
        <v>0</v>
      </c>
      <c r="P144" s="556">
        <f t="shared" si="6"/>
        <v>0</v>
      </c>
      <c r="Q144" s="557" t="str">
        <f>IF(ISNUMBER(P144),IF(P144=100%,"CUMPLIDA",IF(AND(ISNUMBER(M144),ISNUMBER(CGR!$Q$4)), IF(M144&lt;CGR!$Q$4,"INCUMPLIDA","PROCESO"), "VERIFICAR FECHA")),"SIN VALOR AVANCE")</f>
        <v>PROCESO</v>
      </c>
      <c r="R144" s="576" t="s">
        <v>419</v>
      </c>
    </row>
    <row r="145" spans="2:18" ht="279.75" customHeight="1" x14ac:dyDescent="0.2">
      <c r="B145" s="66" t="s">
        <v>15</v>
      </c>
      <c r="C145" s="61" t="s">
        <v>7</v>
      </c>
      <c r="D145" s="809"/>
      <c r="E145" s="809"/>
      <c r="F145" s="810"/>
      <c r="G145" s="810"/>
      <c r="H145" s="783"/>
      <c r="I145" s="780"/>
      <c r="J145" s="587" t="s">
        <v>246</v>
      </c>
      <c r="K145" s="580">
        <v>4</v>
      </c>
      <c r="L145" s="560">
        <v>45444</v>
      </c>
      <c r="M145" s="560">
        <v>45808</v>
      </c>
      <c r="N145" s="554">
        <f t="shared" si="7"/>
        <v>52</v>
      </c>
      <c r="O145" s="581">
        <v>0</v>
      </c>
      <c r="P145" s="556">
        <f t="shared" si="6"/>
        <v>0</v>
      </c>
      <c r="Q145" s="557" t="str">
        <f>IF(ISNUMBER(P145),IF(P145=100%,"CUMPLIDA",IF(AND(ISNUMBER(M145),ISNUMBER(CGR!$Q$4)), IF(M145&lt;CGR!$Q$4,"INCUMPLIDA","PROCESO"), "VERIFICAR FECHA")),"SIN VALOR AVANCE")</f>
        <v>PROCESO</v>
      </c>
      <c r="R145" s="576" t="s">
        <v>419</v>
      </c>
    </row>
    <row r="146" spans="2:18" ht="276.75" customHeight="1" x14ac:dyDescent="0.2">
      <c r="B146" s="66" t="s">
        <v>15</v>
      </c>
      <c r="C146" s="61" t="s">
        <v>7</v>
      </c>
      <c r="D146" s="809"/>
      <c r="E146" s="809"/>
      <c r="F146" s="810"/>
      <c r="G146" s="810"/>
      <c r="H146" s="783"/>
      <c r="I146" s="585" t="s">
        <v>397</v>
      </c>
      <c r="J146" s="587" t="s">
        <v>315</v>
      </c>
      <c r="K146" s="580">
        <v>1</v>
      </c>
      <c r="L146" s="560">
        <v>45809</v>
      </c>
      <c r="M146" s="560">
        <v>46022</v>
      </c>
      <c r="N146" s="554">
        <f t="shared" si="7"/>
        <v>30.428571428571427</v>
      </c>
      <c r="O146" s="581">
        <v>0</v>
      </c>
      <c r="P146" s="556">
        <f t="shared" si="6"/>
        <v>0</v>
      </c>
      <c r="Q146" s="557" t="str">
        <f>IF(ISNUMBER(P146),IF(P146=100%,"CUMPLIDA",IF(AND(ISNUMBER(M146),ISNUMBER(CGR!$Q$4)), IF(M146&lt;CGR!$Q$4,"INCUMPLIDA","PROCESO"), "VERIFICAR FECHA")),"SIN VALOR AVANCE")</f>
        <v>PROCESO</v>
      </c>
      <c r="R146" s="576" t="s">
        <v>419</v>
      </c>
    </row>
    <row r="147" spans="2:18" ht="168" customHeight="1" x14ac:dyDescent="0.2">
      <c r="B147" s="66" t="s">
        <v>15</v>
      </c>
      <c r="C147" s="61" t="s">
        <v>7</v>
      </c>
      <c r="D147" s="809" t="s">
        <v>420</v>
      </c>
      <c r="E147" s="809" t="s">
        <v>421</v>
      </c>
      <c r="F147" s="810" t="s">
        <v>422</v>
      </c>
      <c r="G147" s="810" t="s">
        <v>423</v>
      </c>
      <c r="H147" s="551" t="s">
        <v>424</v>
      </c>
      <c r="I147" s="589" t="s">
        <v>425</v>
      </c>
      <c r="J147" s="551" t="s">
        <v>388</v>
      </c>
      <c r="K147" s="564">
        <v>1</v>
      </c>
      <c r="L147" s="574">
        <v>43009</v>
      </c>
      <c r="M147" s="574">
        <v>43069</v>
      </c>
      <c r="N147" s="565">
        <f t="shared" si="7"/>
        <v>8.5714285714285712</v>
      </c>
      <c r="O147" s="564">
        <v>1</v>
      </c>
      <c r="P147" s="566">
        <f t="shared" si="6"/>
        <v>1</v>
      </c>
      <c r="Q147" s="567" t="str">
        <f>IF(ISNUMBER(P147),IF(P147=100%,"CUMPLIDA",IF(AND(ISNUMBER(M147),ISNUMBER(CGR!$Q$4)), IF(M147&lt;CGR!$Q$4,"INCUMPLIDA","PROCESO"), "VERIFICAR FECHA")),"SIN VALOR AVANCE")</f>
        <v>CUMPLIDA</v>
      </c>
      <c r="R147" s="582" t="s">
        <v>426</v>
      </c>
    </row>
    <row r="148" spans="2:18" ht="165.75" x14ac:dyDescent="0.2">
      <c r="B148" s="66" t="s">
        <v>15</v>
      </c>
      <c r="C148" s="61" t="s">
        <v>7</v>
      </c>
      <c r="D148" s="809"/>
      <c r="E148" s="809"/>
      <c r="F148" s="810"/>
      <c r="G148" s="810"/>
      <c r="H148" s="787" t="s">
        <v>427</v>
      </c>
      <c r="I148" s="589" t="s">
        <v>428</v>
      </c>
      <c r="J148" s="551" t="s">
        <v>388</v>
      </c>
      <c r="K148" s="564">
        <v>1</v>
      </c>
      <c r="L148" s="574">
        <v>43617</v>
      </c>
      <c r="M148" s="574">
        <v>43738</v>
      </c>
      <c r="N148" s="565">
        <f t="shared" si="7"/>
        <v>17.285714285714285</v>
      </c>
      <c r="O148" s="564">
        <v>1</v>
      </c>
      <c r="P148" s="566">
        <f t="shared" si="6"/>
        <v>1</v>
      </c>
      <c r="Q148" s="567" t="str">
        <f>IF(ISNUMBER(P148),IF(P148=100%,"CUMPLIDA",IF(AND(ISNUMBER(M148),ISNUMBER(CGR!$Q$4)), IF(M148&lt;CGR!$Q$4,"INCUMPLIDA","PROCESO"), "VERIFICAR FECHA")),"SIN VALOR AVANCE")</f>
        <v>CUMPLIDA</v>
      </c>
      <c r="R148" s="582" t="s">
        <v>429</v>
      </c>
    </row>
    <row r="149" spans="2:18" ht="180" x14ac:dyDescent="0.2">
      <c r="B149" s="66" t="s">
        <v>15</v>
      </c>
      <c r="C149" s="61" t="s">
        <v>7</v>
      </c>
      <c r="D149" s="809"/>
      <c r="E149" s="809"/>
      <c r="F149" s="810"/>
      <c r="G149" s="810"/>
      <c r="H149" s="787"/>
      <c r="I149" s="589" t="s">
        <v>430</v>
      </c>
      <c r="J149" s="551" t="s">
        <v>388</v>
      </c>
      <c r="K149" s="564">
        <v>1</v>
      </c>
      <c r="L149" s="574">
        <v>43739</v>
      </c>
      <c r="M149" s="574">
        <v>43830</v>
      </c>
      <c r="N149" s="565">
        <f t="shared" si="7"/>
        <v>13</v>
      </c>
      <c r="O149" s="564">
        <v>1</v>
      </c>
      <c r="P149" s="566">
        <f t="shared" si="6"/>
        <v>1</v>
      </c>
      <c r="Q149" s="567" t="str">
        <f>IF(ISNUMBER(P149),IF(P149=100%,"CUMPLIDA",IF(AND(ISNUMBER(M149),ISNUMBER(CGR!$Q$4)), IF(M149&lt;CGR!$Q$4,"INCUMPLIDA","PROCESO"), "VERIFICAR FECHA")),"SIN VALOR AVANCE")</f>
        <v>CUMPLIDA</v>
      </c>
      <c r="R149" s="582" t="s">
        <v>429</v>
      </c>
    </row>
    <row r="150" spans="2:18" ht="165.75" x14ac:dyDescent="0.2">
      <c r="B150" s="66" t="s">
        <v>15</v>
      </c>
      <c r="C150" s="61" t="s">
        <v>7</v>
      </c>
      <c r="D150" s="809"/>
      <c r="E150" s="809"/>
      <c r="F150" s="810"/>
      <c r="G150" s="810"/>
      <c r="H150" s="787"/>
      <c r="I150" s="589" t="s">
        <v>431</v>
      </c>
      <c r="J150" s="551" t="s">
        <v>432</v>
      </c>
      <c r="K150" s="552">
        <v>1</v>
      </c>
      <c r="L150" s="574">
        <v>43831</v>
      </c>
      <c r="M150" s="574">
        <v>44196</v>
      </c>
      <c r="N150" s="565">
        <f t="shared" si="7"/>
        <v>52.142857142857146</v>
      </c>
      <c r="O150" s="590">
        <v>1</v>
      </c>
      <c r="P150" s="566">
        <f t="shared" si="6"/>
        <v>1</v>
      </c>
      <c r="Q150" s="567" t="str">
        <f>IF(ISNUMBER(P150),IF(P150=100%,"CUMPLIDA",IF(AND(ISNUMBER(M150),ISNUMBER(CGR!$Q$4)), IF(M150&lt;CGR!$Q$4,"INCUMPLIDA","PROCESO"), "VERIFICAR FECHA")),"SIN VALOR AVANCE")</f>
        <v>CUMPLIDA</v>
      </c>
      <c r="R150" s="582" t="s">
        <v>429</v>
      </c>
    </row>
    <row r="151" spans="2:18" ht="135" x14ac:dyDescent="0.2">
      <c r="B151" s="66" t="s">
        <v>15</v>
      </c>
      <c r="C151" s="61" t="s">
        <v>7</v>
      </c>
      <c r="D151" s="809"/>
      <c r="E151" s="809"/>
      <c r="F151" s="810"/>
      <c r="G151" s="810"/>
      <c r="H151" s="787"/>
      <c r="I151" s="589" t="s">
        <v>431</v>
      </c>
      <c r="J151" s="551" t="s">
        <v>432</v>
      </c>
      <c r="K151" s="552">
        <v>1</v>
      </c>
      <c r="L151" s="574">
        <v>44197</v>
      </c>
      <c r="M151" s="574">
        <v>44561</v>
      </c>
      <c r="N151" s="565">
        <f t="shared" si="7"/>
        <v>52</v>
      </c>
      <c r="O151" s="590">
        <v>1</v>
      </c>
      <c r="P151" s="566">
        <f t="shared" si="6"/>
        <v>1</v>
      </c>
      <c r="Q151" s="567" t="str">
        <f>IF(ISNUMBER(P151),IF(P151=100%,"CUMPLIDA",IF(AND(ISNUMBER(M151),ISNUMBER(CGR!$Q$4)), IF(M151&lt;CGR!$Q$4,"INCUMPLIDA","PROCESO"), "VERIFICAR FECHA")),"SIN VALOR AVANCE")</f>
        <v>CUMPLIDA</v>
      </c>
      <c r="R151" s="582" t="s">
        <v>433</v>
      </c>
    </row>
    <row r="152" spans="2:18" ht="146.25" customHeight="1" x14ac:dyDescent="0.2">
      <c r="B152" s="66" t="s">
        <v>15</v>
      </c>
      <c r="C152" s="61" t="s">
        <v>7</v>
      </c>
      <c r="D152" s="809"/>
      <c r="E152" s="809"/>
      <c r="F152" s="810"/>
      <c r="G152" s="810"/>
      <c r="H152" s="787"/>
      <c r="I152" s="589" t="s">
        <v>434</v>
      </c>
      <c r="J152" s="551" t="s">
        <v>432</v>
      </c>
      <c r="K152" s="552">
        <v>1</v>
      </c>
      <c r="L152" s="560">
        <v>44927</v>
      </c>
      <c r="M152" s="560">
        <v>45291</v>
      </c>
      <c r="N152" s="554">
        <f t="shared" si="7"/>
        <v>52</v>
      </c>
      <c r="O152" s="552">
        <v>0</v>
      </c>
      <c r="P152" s="556">
        <f t="shared" si="6"/>
        <v>0</v>
      </c>
      <c r="Q152" s="557" t="str">
        <f>IF(ISNUMBER(P152),IF(P152=100%,"CUMPLIDA",IF(AND(ISNUMBER(M152),ISNUMBER(CGR!$Q$4)), IF(M152&lt;CGR!$Q$4,"INCUMPLIDA","PROCESO"), "VERIFICAR FECHA")),"SIN VALOR AVANCE")</f>
        <v>PROCESO</v>
      </c>
      <c r="R152" s="582" t="s">
        <v>435</v>
      </c>
    </row>
    <row r="153" spans="2:18" ht="148.5" customHeight="1" x14ac:dyDescent="0.2">
      <c r="B153" s="66" t="s">
        <v>15</v>
      </c>
      <c r="C153" s="61" t="s">
        <v>7</v>
      </c>
      <c r="D153" s="809" t="s">
        <v>436</v>
      </c>
      <c r="E153" s="809" t="s">
        <v>437</v>
      </c>
      <c r="F153" s="810" t="s">
        <v>438</v>
      </c>
      <c r="G153" s="825" t="s">
        <v>439</v>
      </c>
      <c r="H153" s="826" t="s">
        <v>440</v>
      </c>
      <c r="I153" s="591" t="s">
        <v>441</v>
      </c>
      <c r="J153" s="591" t="s">
        <v>442</v>
      </c>
      <c r="K153" s="581">
        <v>1</v>
      </c>
      <c r="L153" s="553">
        <v>44927</v>
      </c>
      <c r="M153" s="553">
        <v>45138</v>
      </c>
      <c r="N153" s="554">
        <f t="shared" si="7"/>
        <v>30.142857142857142</v>
      </c>
      <c r="O153" s="580">
        <v>0</v>
      </c>
      <c r="P153" s="556">
        <f t="shared" si="6"/>
        <v>0</v>
      </c>
      <c r="Q153" s="557" t="str">
        <f>IF(ISNUMBER(P153),IF(P153=100%,"CUMPLIDA",IF(AND(ISNUMBER(M153),ISNUMBER(CGR!$Q$4)), IF(M153&lt;CGR!$Q$4,"INCUMPLIDA","PROCESO"), "VERIFICAR FECHA")),"SIN VALOR AVANCE")</f>
        <v>PROCESO</v>
      </c>
      <c r="R153" s="592" t="s">
        <v>443</v>
      </c>
    </row>
    <row r="154" spans="2:18" ht="140.25" customHeight="1" x14ac:dyDescent="0.2">
      <c r="B154" s="66" t="s">
        <v>15</v>
      </c>
      <c r="C154" s="61" t="s">
        <v>7</v>
      </c>
      <c r="D154" s="809"/>
      <c r="E154" s="809"/>
      <c r="F154" s="810"/>
      <c r="G154" s="825"/>
      <c r="H154" s="827"/>
      <c r="I154" s="591" t="s">
        <v>444</v>
      </c>
      <c r="J154" s="591" t="s">
        <v>445</v>
      </c>
      <c r="K154" s="581">
        <v>1</v>
      </c>
      <c r="L154" s="553">
        <v>45139</v>
      </c>
      <c r="M154" s="553">
        <v>45291</v>
      </c>
      <c r="N154" s="554">
        <f t="shared" si="7"/>
        <v>21.714285714285715</v>
      </c>
      <c r="O154" s="581">
        <v>0</v>
      </c>
      <c r="P154" s="556">
        <f t="shared" si="6"/>
        <v>0</v>
      </c>
      <c r="Q154" s="557" t="str">
        <f>IF(ISNUMBER(P154),IF(P154=100%,"CUMPLIDA",IF(AND(ISNUMBER(M154),ISNUMBER(CGR!$Q$4)), IF(M154&lt;CGR!$Q$4,"INCUMPLIDA","PROCESO"), "VERIFICAR FECHA")),"SIN VALOR AVANCE")</f>
        <v>PROCESO</v>
      </c>
      <c r="R154" s="592" t="s">
        <v>446</v>
      </c>
    </row>
    <row r="155" spans="2:18" ht="225.75" customHeight="1" x14ac:dyDescent="0.2">
      <c r="B155" s="66" t="s">
        <v>15</v>
      </c>
      <c r="C155" s="61" t="s">
        <v>7</v>
      </c>
      <c r="D155" s="809"/>
      <c r="E155" s="809"/>
      <c r="F155" s="810"/>
      <c r="G155" s="825"/>
      <c r="H155" s="577" t="s">
        <v>447</v>
      </c>
      <c r="I155" s="577" t="s">
        <v>448</v>
      </c>
      <c r="J155" s="577" t="s">
        <v>449</v>
      </c>
      <c r="K155" s="564">
        <v>1</v>
      </c>
      <c r="L155" s="574">
        <v>44562</v>
      </c>
      <c r="M155" s="574">
        <v>44926</v>
      </c>
      <c r="N155" s="565">
        <f t="shared" si="7"/>
        <v>52</v>
      </c>
      <c r="O155" s="564">
        <v>0</v>
      </c>
      <c r="P155" s="566">
        <f t="shared" si="6"/>
        <v>0</v>
      </c>
      <c r="Q155" s="567" t="str">
        <f>IF(ISNUMBER(P155),IF(P155=100%,"CUMPLIDA",IF(AND(ISNUMBER(M155),ISNUMBER(CGR!$Q$4)), IF(M155&lt;CGR!$Q$4,"INCUMPLIDA","PROCESO"), "VERIFICAR FECHA")),"SIN VALOR AVANCE")</f>
        <v>PROCESO</v>
      </c>
      <c r="R155" s="576" t="s">
        <v>450</v>
      </c>
    </row>
    <row r="156" spans="2:18" ht="82.5" customHeight="1" x14ac:dyDescent="0.2">
      <c r="B156" s="66" t="s">
        <v>15</v>
      </c>
      <c r="C156" s="61" t="s">
        <v>7</v>
      </c>
      <c r="D156" s="809" t="s">
        <v>436</v>
      </c>
      <c r="E156" s="809" t="s">
        <v>451</v>
      </c>
      <c r="F156" s="810" t="s">
        <v>452</v>
      </c>
      <c r="G156" s="825" t="s">
        <v>453</v>
      </c>
      <c r="H156" s="819" t="s">
        <v>454</v>
      </c>
      <c r="I156" s="577" t="s">
        <v>455</v>
      </c>
      <c r="J156" s="577" t="s">
        <v>456</v>
      </c>
      <c r="K156" s="564">
        <v>1</v>
      </c>
      <c r="L156" s="574">
        <v>44593</v>
      </c>
      <c r="M156" s="574">
        <v>44620</v>
      </c>
      <c r="N156" s="565">
        <f t="shared" si="7"/>
        <v>3.8571428571428572</v>
      </c>
      <c r="O156" s="564">
        <v>1</v>
      </c>
      <c r="P156" s="566">
        <f t="shared" si="6"/>
        <v>1</v>
      </c>
      <c r="Q156" s="567" t="str">
        <f>IF(ISNUMBER(P156),IF(P156=100%,"CUMPLIDA",IF(AND(ISNUMBER(M156),ISNUMBER(CGR!$Q$4)), IF(M156&lt;CGR!$Q$4,"INCUMPLIDA","PROCESO"), "VERIFICAR FECHA")),"SIN VALOR AVANCE")</f>
        <v>CUMPLIDA</v>
      </c>
      <c r="R156" s="576" t="s">
        <v>450</v>
      </c>
    </row>
    <row r="157" spans="2:18" ht="129" customHeight="1" x14ac:dyDescent="0.2">
      <c r="B157" s="66" t="s">
        <v>15</v>
      </c>
      <c r="C157" s="61" t="s">
        <v>7</v>
      </c>
      <c r="D157" s="809"/>
      <c r="E157" s="809"/>
      <c r="F157" s="810"/>
      <c r="G157" s="825" t="s">
        <v>453</v>
      </c>
      <c r="H157" s="819"/>
      <c r="I157" s="577" t="s">
        <v>457</v>
      </c>
      <c r="J157" s="577" t="s">
        <v>449</v>
      </c>
      <c r="K157" s="564">
        <v>1</v>
      </c>
      <c r="L157" s="574">
        <v>44743</v>
      </c>
      <c r="M157" s="574">
        <v>44804</v>
      </c>
      <c r="N157" s="565">
        <f t="shared" si="7"/>
        <v>8.7142857142857135</v>
      </c>
      <c r="O157" s="564">
        <v>0</v>
      </c>
      <c r="P157" s="566">
        <f t="shared" si="6"/>
        <v>0</v>
      </c>
      <c r="Q157" s="567" t="str">
        <f>IF(ISNUMBER(P157),IF(P157=100%,"CUMPLIDA",IF(AND(ISNUMBER(M157),ISNUMBER(CGR!$Q$4)), IF(M157&lt;CGR!$Q$4,"INCUMPLIDA","PROCESO"), "VERIFICAR FECHA")),"SIN VALOR AVANCE")</f>
        <v>PROCESO</v>
      </c>
      <c r="R157" s="576" t="s">
        <v>458</v>
      </c>
    </row>
    <row r="158" spans="2:18" ht="144" customHeight="1" x14ac:dyDescent="0.2">
      <c r="B158" s="66" t="s">
        <v>15</v>
      </c>
      <c r="C158" s="61" t="s">
        <v>7</v>
      </c>
      <c r="D158" s="809"/>
      <c r="E158" s="809"/>
      <c r="F158" s="810"/>
      <c r="G158" s="825" t="s">
        <v>453</v>
      </c>
      <c r="H158" s="777" t="s">
        <v>459</v>
      </c>
      <c r="I158" s="577" t="s">
        <v>460</v>
      </c>
      <c r="J158" s="577" t="s">
        <v>461</v>
      </c>
      <c r="K158" s="564">
        <v>1</v>
      </c>
      <c r="L158" s="574">
        <v>44593</v>
      </c>
      <c r="M158" s="574">
        <v>44742</v>
      </c>
      <c r="N158" s="565">
        <f t="shared" si="7"/>
        <v>21.285714285714285</v>
      </c>
      <c r="O158" s="564">
        <v>1</v>
      </c>
      <c r="P158" s="566">
        <f t="shared" si="6"/>
        <v>1</v>
      </c>
      <c r="Q158" s="567" t="str">
        <f>IF(ISNUMBER(P158),IF(P158=100%,"CUMPLIDA",IF(AND(ISNUMBER(M158),ISNUMBER(CGR!$Q$4)), IF(M158&lt;CGR!$Q$4,"INCUMPLIDA","PROCESO"), "VERIFICAR FECHA")),"SIN VALOR AVANCE")</f>
        <v>CUMPLIDA</v>
      </c>
      <c r="R158" s="576" t="s">
        <v>462</v>
      </c>
    </row>
    <row r="159" spans="2:18" ht="114" customHeight="1" x14ac:dyDescent="0.2">
      <c r="B159" s="66" t="s">
        <v>15</v>
      </c>
      <c r="C159" s="61" t="s">
        <v>7</v>
      </c>
      <c r="D159" s="809"/>
      <c r="E159" s="809"/>
      <c r="F159" s="810"/>
      <c r="G159" s="825" t="s">
        <v>453</v>
      </c>
      <c r="H159" s="778"/>
      <c r="I159" s="577" t="s">
        <v>463</v>
      </c>
      <c r="J159" s="577" t="s">
        <v>464</v>
      </c>
      <c r="K159" s="581">
        <v>1</v>
      </c>
      <c r="L159" s="560">
        <v>44927</v>
      </c>
      <c r="M159" s="560">
        <v>45016</v>
      </c>
      <c r="N159" s="554">
        <f t="shared" si="7"/>
        <v>12.714285714285714</v>
      </c>
      <c r="O159" s="581">
        <v>0</v>
      </c>
      <c r="P159" s="556">
        <f t="shared" si="6"/>
        <v>0</v>
      </c>
      <c r="Q159" s="557" t="str">
        <f>IF(ISNUMBER(P159),IF(P159=100%,"CUMPLIDA",IF(AND(ISNUMBER(M159),ISNUMBER(CGR!$Q$4)), IF(M159&lt;CGR!$Q$4,"INCUMPLIDA","PROCESO"), "VERIFICAR FECHA")),"SIN VALOR AVANCE")</f>
        <v>PROCESO</v>
      </c>
      <c r="R159" s="576" t="s">
        <v>465</v>
      </c>
    </row>
    <row r="160" spans="2:18" ht="150" customHeight="1" x14ac:dyDescent="0.2">
      <c r="B160" s="66" t="s">
        <v>15</v>
      </c>
      <c r="C160" s="61" t="s">
        <v>7</v>
      </c>
      <c r="D160" s="809" t="s">
        <v>436</v>
      </c>
      <c r="E160" s="809" t="s">
        <v>437</v>
      </c>
      <c r="F160" s="810" t="s">
        <v>466</v>
      </c>
      <c r="G160" s="825" t="s">
        <v>467</v>
      </c>
      <c r="H160" s="828" t="s">
        <v>440</v>
      </c>
      <c r="I160" s="579" t="s">
        <v>441</v>
      </c>
      <c r="J160" s="579" t="s">
        <v>442</v>
      </c>
      <c r="K160" s="580">
        <v>1</v>
      </c>
      <c r="L160" s="560">
        <v>44927</v>
      </c>
      <c r="M160" s="560">
        <v>45138</v>
      </c>
      <c r="N160" s="554">
        <f t="shared" si="7"/>
        <v>30.142857142857142</v>
      </c>
      <c r="O160" s="581">
        <v>0</v>
      </c>
      <c r="P160" s="556">
        <f t="shared" si="6"/>
        <v>0</v>
      </c>
      <c r="Q160" s="557" t="str">
        <f>IF(ISNUMBER(P160),IF(P160=100%,"CUMPLIDA",IF(AND(ISNUMBER(M160),ISNUMBER(CGR!$Q$4)), IF(M160&lt;CGR!$Q$4,"INCUMPLIDA","PROCESO"), "VERIFICAR FECHA")),"SIN VALOR AVANCE")</f>
        <v>PROCESO</v>
      </c>
      <c r="R160" s="592" t="s">
        <v>443</v>
      </c>
    </row>
    <row r="161" spans="2:18" ht="150" customHeight="1" x14ac:dyDescent="0.2">
      <c r="B161" s="66" t="s">
        <v>15</v>
      </c>
      <c r="C161" s="61" t="s">
        <v>7</v>
      </c>
      <c r="D161" s="809"/>
      <c r="E161" s="809"/>
      <c r="F161" s="810"/>
      <c r="G161" s="825" t="s">
        <v>467</v>
      </c>
      <c r="H161" s="829"/>
      <c r="I161" s="579" t="s">
        <v>444</v>
      </c>
      <c r="J161" s="579" t="s">
        <v>445</v>
      </c>
      <c r="K161" s="580">
        <v>1</v>
      </c>
      <c r="L161" s="560">
        <v>45139</v>
      </c>
      <c r="M161" s="560">
        <v>45291</v>
      </c>
      <c r="N161" s="554">
        <f t="shared" si="7"/>
        <v>21.714285714285715</v>
      </c>
      <c r="O161" s="581">
        <v>0</v>
      </c>
      <c r="P161" s="556">
        <f t="shared" si="6"/>
        <v>0</v>
      </c>
      <c r="Q161" s="557" t="str">
        <f>IF(ISNUMBER(P161),IF(P161=100%,"CUMPLIDA",IF(AND(ISNUMBER(M161),ISNUMBER(CGR!$Q$4)), IF(M161&lt;CGR!$Q$4,"INCUMPLIDA","PROCESO"), "VERIFICAR FECHA")),"SIN VALOR AVANCE")</f>
        <v>PROCESO</v>
      </c>
      <c r="R161" s="592" t="s">
        <v>446</v>
      </c>
    </row>
    <row r="162" spans="2:18" ht="90.6" customHeight="1" x14ac:dyDescent="0.2">
      <c r="B162" s="66" t="s">
        <v>15</v>
      </c>
      <c r="C162" s="61" t="s">
        <v>7</v>
      </c>
      <c r="D162" s="809"/>
      <c r="E162" s="809"/>
      <c r="F162" s="810"/>
      <c r="G162" s="825" t="s">
        <v>467</v>
      </c>
      <c r="H162" s="819" t="s">
        <v>459</v>
      </c>
      <c r="I162" s="577" t="s">
        <v>468</v>
      </c>
      <c r="J162" s="577" t="s">
        <v>461</v>
      </c>
      <c r="K162" s="564">
        <v>1</v>
      </c>
      <c r="L162" s="574">
        <v>44593</v>
      </c>
      <c r="M162" s="574">
        <v>44742</v>
      </c>
      <c r="N162" s="565">
        <f t="shared" si="7"/>
        <v>21.285714285714285</v>
      </c>
      <c r="O162" s="564">
        <v>1</v>
      </c>
      <c r="P162" s="566">
        <f t="shared" si="6"/>
        <v>1</v>
      </c>
      <c r="Q162" s="567" t="str">
        <f>IF(ISNUMBER(P162),IF(P162=100%,"CUMPLIDA",IF(AND(ISNUMBER(M162),ISNUMBER(CGR!$Q$4)), IF(M162&lt;CGR!$Q$4,"INCUMPLIDA","PROCESO"), "VERIFICAR FECHA")),"SIN VALOR AVANCE")</f>
        <v>CUMPLIDA</v>
      </c>
      <c r="R162" s="576" t="s">
        <v>469</v>
      </c>
    </row>
    <row r="163" spans="2:18" ht="114" customHeight="1" x14ac:dyDescent="0.2">
      <c r="B163" s="66" t="s">
        <v>15</v>
      </c>
      <c r="C163" s="61" t="s">
        <v>7</v>
      </c>
      <c r="D163" s="809"/>
      <c r="E163" s="809"/>
      <c r="F163" s="810"/>
      <c r="G163" s="825" t="s">
        <v>467</v>
      </c>
      <c r="H163" s="819"/>
      <c r="I163" s="577" t="s">
        <v>463</v>
      </c>
      <c r="J163" s="577" t="s">
        <v>464</v>
      </c>
      <c r="K163" s="581">
        <v>1</v>
      </c>
      <c r="L163" s="560">
        <v>44927</v>
      </c>
      <c r="M163" s="560">
        <v>45016</v>
      </c>
      <c r="N163" s="554">
        <f t="shared" si="7"/>
        <v>12.714285714285714</v>
      </c>
      <c r="O163" s="581">
        <v>0</v>
      </c>
      <c r="P163" s="556">
        <f t="shared" si="6"/>
        <v>0</v>
      </c>
      <c r="Q163" s="557" t="str">
        <f>IF(ISNUMBER(P163),IF(P163=100%,"CUMPLIDA",IF(AND(ISNUMBER(M163),ISNUMBER(CGR!$Q$4)), IF(M163&lt;CGR!$Q$4,"INCUMPLIDA","PROCESO"), "VERIFICAR FECHA")),"SIN VALOR AVANCE")</f>
        <v>PROCESO</v>
      </c>
      <c r="R163" s="576" t="s">
        <v>465</v>
      </c>
    </row>
    <row r="164" spans="2:18" ht="150" customHeight="1" x14ac:dyDescent="0.2">
      <c r="B164" s="66" t="s">
        <v>15</v>
      </c>
      <c r="C164" s="61" t="s">
        <v>7</v>
      </c>
      <c r="D164" s="809"/>
      <c r="E164" s="809"/>
      <c r="F164" s="810"/>
      <c r="G164" s="825" t="s">
        <v>467</v>
      </c>
      <c r="H164" s="577" t="s">
        <v>470</v>
      </c>
      <c r="I164" s="577" t="s">
        <v>448</v>
      </c>
      <c r="J164" s="577" t="s">
        <v>449</v>
      </c>
      <c r="K164" s="564">
        <v>1</v>
      </c>
      <c r="L164" s="574">
        <v>44562</v>
      </c>
      <c r="M164" s="574">
        <v>44926</v>
      </c>
      <c r="N164" s="565">
        <f t="shared" si="7"/>
        <v>52</v>
      </c>
      <c r="O164" s="564">
        <v>0</v>
      </c>
      <c r="P164" s="566">
        <f t="shared" si="6"/>
        <v>0</v>
      </c>
      <c r="Q164" s="567" t="str">
        <f>IF(ISNUMBER(P164),IF(P164=100%,"CUMPLIDA",IF(AND(ISNUMBER(M164),ISNUMBER(CGR!$Q$4)), IF(M164&lt;CGR!$Q$4,"INCUMPLIDA","PROCESO"), "VERIFICAR FECHA")),"SIN VALOR AVANCE")</f>
        <v>PROCESO</v>
      </c>
      <c r="R164" s="576" t="s">
        <v>450</v>
      </c>
    </row>
    <row r="165" spans="2:18" ht="79.5" customHeight="1" x14ac:dyDescent="0.2">
      <c r="B165" s="66" t="s">
        <v>15</v>
      </c>
      <c r="C165" s="61" t="s">
        <v>7</v>
      </c>
      <c r="D165" s="809" t="s">
        <v>436</v>
      </c>
      <c r="E165" s="809" t="s">
        <v>437</v>
      </c>
      <c r="F165" s="810" t="s">
        <v>471</v>
      </c>
      <c r="G165" s="785" t="s">
        <v>472</v>
      </c>
      <c r="H165" s="786" t="s">
        <v>473</v>
      </c>
      <c r="I165" s="577" t="s">
        <v>474</v>
      </c>
      <c r="J165" s="577" t="s">
        <v>475</v>
      </c>
      <c r="K165" s="564">
        <v>1</v>
      </c>
      <c r="L165" s="574">
        <v>44593</v>
      </c>
      <c r="M165" s="574">
        <v>44773</v>
      </c>
      <c r="N165" s="565">
        <f t="shared" si="7"/>
        <v>25.714285714285715</v>
      </c>
      <c r="O165" s="564">
        <v>0</v>
      </c>
      <c r="P165" s="566">
        <f t="shared" si="6"/>
        <v>0</v>
      </c>
      <c r="Q165" s="567" t="str">
        <f>IF(ISNUMBER(P165),IF(P165=100%,"CUMPLIDA",IF(AND(ISNUMBER(M165),ISNUMBER(CGR!$Q$4)), IF(M165&lt;CGR!$Q$4,"INCUMPLIDA","PROCESO"), "VERIFICAR FECHA")),"SIN VALOR AVANCE")</f>
        <v>PROCESO</v>
      </c>
      <c r="R165" s="576" t="s">
        <v>476</v>
      </c>
    </row>
    <row r="166" spans="2:18" ht="112.5" customHeight="1" x14ac:dyDescent="0.2">
      <c r="B166" s="66" t="s">
        <v>15</v>
      </c>
      <c r="C166" s="61" t="s">
        <v>7</v>
      </c>
      <c r="D166" s="809"/>
      <c r="E166" s="809"/>
      <c r="F166" s="810"/>
      <c r="G166" s="785" t="s">
        <v>472</v>
      </c>
      <c r="H166" s="786" t="s">
        <v>473</v>
      </c>
      <c r="I166" s="577" t="s">
        <v>477</v>
      </c>
      <c r="J166" s="577" t="s">
        <v>478</v>
      </c>
      <c r="K166" s="581">
        <v>1</v>
      </c>
      <c r="L166" s="560">
        <v>44927</v>
      </c>
      <c r="M166" s="560">
        <v>45016</v>
      </c>
      <c r="N166" s="554">
        <f t="shared" si="7"/>
        <v>12.714285714285714</v>
      </c>
      <c r="O166" s="581">
        <v>0</v>
      </c>
      <c r="P166" s="556">
        <f t="shared" ref="P166:P229" si="8">O166/K166</f>
        <v>0</v>
      </c>
      <c r="Q166" s="557" t="str">
        <f>IF(ISNUMBER(P166),IF(P166=100%,"CUMPLIDA",IF(AND(ISNUMBER(M166),ISNUMBER(CGR!$Q$4)), IF(M166&lt;CGR!$Q$4,"INCUMPLIDA","PROCESO"), "VERIFICAR FECHA")),"SIN VALOR AVANCE")</f>
        <v>PROCESO</v>
      </c>
      <c r="R166" s="576" t="s">
        <v>479</v>
      </c>
    </row>
    <row r="167" spans="2:18" ht="150" customHeight="1" x14ac:dyDescent="0.2">
      <c r="B167" s="66" t="s">
        <v>15</v>
      </c>
      <c r="C167" s="61" t="s">
        <v>7</v>
      </c>
      <c r="D167" s="68" t="s">
        <v>436</v>
      </c>
      <c r="E167" s="68" t="s">
        <v>480</v>
      </c>
      <c r="F167" s="69" t="s">
        <v>481</v>
      </c>
      <c r="G167" s="72" t="s">
        <v>482</v>
      </c>
      <c r="H167" s="577" t="s">
        <v>483</v>
      </c>
      <c r="I167" s="577" t="s">
        <v>484</v>
      </c>
      <c r="J167" s="577" t="s">
        <v>485</v>
      </c>
      <c r="K167" s="564">
        <v>1</v>
      </c>
      <c r="L167" s="574">
        <v>44593</v>
      </c>
      <c r="M167" s="574">
        <v>44926</v>
      </c>
      <c r="N167" s="565">
        <f t="shared" si="7"/>
        <v>47.571428571428569</v>
      </c>
      <c r="O167" s="564">
        <v>0</v>
      </c>
      <c r="P167" s="566">
        <f t="shared" si="8"/>
        <v>0</v>
      </c>
      <c r="Q167" s="567" t="str">
        <f>IF(ISNUMBER(P167),IF(P167=100%,"CUMPLIDA",IF(AND(ISNUMBER(M167),ISNUMBER(CGR!$Q$4)), IF(M167&lt;CGR!$Q$4,"INCUMPLIDA","PROCESO"), "VERIFICAR FECHA")),"SIN VALOR AVANCE")</f>
        <v>PROCESO</v>
      </c>
      <c r="R167" s="576" t="s">
        <v>486</v>
      </c>
    </row>
    <row r="168" spans="2:18" ht="178.5" customHeight="1" x14ac:dyDescent="0.2">
      <c r="B168" s="66" t="s">
        <v>15</v>
      </c>
      <c r="C168" s="61" t="s">
        <v>7</v>
      </c>
      <c r="D168" s="809" t="s">
        <v>436</v>
      </c>
      <c r="E168" s="809" t="s">
        <v>437</v>
      </c>
      <c r="F168" s="810" t="s">
        <v>487</v>
      </c>
      <c r="G168" s="774" t="s">
        <v>488</v>
      </c>
      <c r="H168" s="791" t="s">
        <v>386</v>
      </c>
      <c r="I168" s="585" t="s">
        <v>392</v>
      </c>
      <c r="J168" s="586" t="s">
        <v>267</v>
      </c>
      <c r="K168" s="580">
        <v>1</v>
      </c>
      <c r="L168" s="560">
        <v>44927</v>
      </c>
      <c r="M168" s="560">
        <v>45230</v>
      </c>
      <c r="N168" s="554">
        <f t="shared" si="7"/>
        <v>43.285714285714285</v>
      </c>
      <c r="O168" s="580">
        <v>0</v>
      </c>
      <c r="P168" s="556">
        <f t="shared" si="8"/>
        <v>0</v>
      </c>
      <c r="Q168" s="557" t="str">
        <f>IF(ISNUMBER(P168),IF(P168=100%,"CUMPLIDA",IF(AND(ISNUMBER(M168),ISNUMBER(CGR!$Q$4)), IF(M168&lt;CGR!$Q$4,"INCUMPLIDA","PROCESO"), "VERIFICAR FECHA")),"SIN VALOR AVANCE")</f>
        <v>PROCESO</v>
      </c>
      <c r="R168" s="576" t="s">
        <v>489</v>
      </c>
    </row>
    <row r="169" spans="2:18" ht="187.5" customHeight="1" x14ac:dyDescent="0.2">
      <c r="B169" s="66" t="s">
        <v>15</v>
      </c>
      <c r="C169" s="61" t="s">
        <v>7</v>
      </c>
      <c r="D169" s="809"/>
      <c r="E169" s="809" t="s">
        <v>437</v>
      </c>
      <c r="F169" s="810"/>
      <c r="G169" s="775"/>
      <c r="H169" s="792"/>
      <c r="I169" s="779" t="s">
        <v>394</v>
      </c>
      <c r="J169" s="587" t="s">
        <v>270</v>
      </c>
      <c r="K169" s="580">
        <v>1</v>
      </c>
      <c r="L169" s="560">
        <v>45231</v>
      </c>
      <c r="M169" s="560">
        <v>45443</v>
      </c>
      <c r="N169" s="554">
        <f t="shared" si="7"/>
        <v>30.285714285714285</v>
      </c>
      <c r="O169" s="581">
        <v>0</v>
      </c>
      <c r="P169" s="556">
        <f t="shared" si="8"/>
        <v>0</v>
      </c>
      <c r="Q169" s="557" t="str">
        <f>IF(ISNUMBER(P169),IF(P169=100%,"CUMPLIDA",IF(AND(ISNUMBER(M169),ISNUMBER(CGR!$Q$4)), IF(M169&lt;CGR!$Q$4,"INCUMPLIDA","PROCESO"), "VERIFICAR FECHA")),"SIN VALOR AVANCE")</f>
        <v>PROCESO</v>
      </c>
      <c r="R169" s="576" t="s">
        <v>489</v>
      </c>
    </row>
    <row r="170" spans="2:18" ht="288.75" customHeight="1" x14ac:dyDescent="0.2">
      <c r="B170" s="66" t="s">
        <v>15</v>
      </c>
      <c r="C170" s="61" t="s">
        <v>7</v>
      </c>
      <c r="D170" s="809"/>
      <c r="E170" s="809" t="s">
        <v>437</v>
      </c>
      <c r="F170" s="810"/>
      <c r="G170" s="775"/>
      <c r="H170" s="792"/>
      <c r="I170" s="780"/>
      <c r="J170" s="587" t="s">
        <v>246</v>
      </c>
      <c r="K170" s="580">
        <v>4</v>
      </c>
      <c r="L170" s="560">
        <v>45444</v>
      </c>
      <c r="M170" s="560">
        <v>45808</v>
      </c>
      <c r="N170" s="554">
        <f t="shared" si="7"/>
        <v>52</v>
      </c>
      <c r="O170" s="581">
        <v>0</v>
      </c>
      <c r="P170" s="556">
        <f t="shared" si="8"/>
        <v>0</v>
      </c>
      <c r="Q170" s="557" t="str">
        <f>IF(ISNUMBER(P170),IF(P170=100%,"CUMPLIDA",IF(AND(ISNUMBER(M170),ISNUMBER(CGR!$Q$4)), IF(M170&lt;CGR!$Q$4,"INCUMPLIDA","PROCESO"), "VERIFICAR FECHA")),"SIN VALOR AVANCE")</f>
        <v>PROCESO</v>
      </c>
      <c r="R170" s="558" t="s">
        <v>490</v>
      </c>
    </row>
    <row r="171" spans="2:18" ht="287.25" customHeight="1" x14ac:dyDescent="0.2">
      <c r="B171" s="66" t="s">
        <v>15</v>
      </c>
      <c r="C171" s="61" t="s">
        <v>7</v>
      </c>
      <c r="D171" s="809"/>
      <c r="E171" s="809" t="s">
        <v>437</v>
      </c>
      <c r="F171" s="810"/>
      <c r="G171" s="776"/>
      <c r="H171" s="793"/>
      <c r="I171" s="585" t="s">
        <v>397</v>
      </c>
      <c r="J171" s="587" t="s">
        <v>315</v>
      </c>
      <c r="K171" s="580">
        <v>1</v>
      </c>
      <c r="L171" s="560">
        <v>45809</v>
      </c>
      <c r="M171" s="560">
        <v>46022</v>
      </c>
      <c r="N171" s="554">
        <f t="shared" si="7"/>
        <v>30.428571428571427</v>
      </c>
      <c r="O171" s="581">
        <v>0</v>
      </c>
      <c r="P171" s="556">
        <f t="shared" si="8"/>
        <v>0</v>
      </c>
      <c r="Q171" s="557" t="str">
        <f>IF(ISNUMBER(P171),IF(P171=100%,"CUMPLIDA",IF(AND(ISNUMBER(M171),ISNUMBER(CGR!$Q$4)), IF(M171&lt;CGR!$Q$4,"INCUMPLIDA","PROCESO"), "VERIFICAR FECHA")),"SIN VALOR AVANCE")</f>
        <v>PROCESO</v>
      </c>
      <c r="R171" s="558" t="s">
        <v>490</v>
      </c>
    </row>
    <row r="172" spans="2:18" ht="186" customHeight="1" x14ac:dyDescent="0.2">
      <c r="B172" s="66" t="s">
        <v>15</v>
      </c>
      <c r="C172" s="61" t="s">
        <v>7</v>
      </c>
      <c r="D172" s="809" t="s">
        <v>436</v>
      </c>
      <c r="E172" s="809" t="s">
        <v>437</v>
      </c>
      <c r="F172" s="810" t="s">
        <v>491</v>
      </c>
      <c r="G172" s="774" t="s">
        <v>492</v>
      </c>
      <c r="H172" s="791" t="s">
        <v>386</v>
      </c>
      <c r="I172" s="585" t="s">
        <v>392</v>
      </c>
      <c r="J172" s="586" t="s">
        <v>267</v>
      </c>
      <c r="K172" s="580">
        <v>1</v>
      </c>
      <c r="L172" s="560">
        <v>44927</v>
      </c>
      <c r="M172" s="560">
        <v>45230</v>
      </c>
      <c r="N172" s="554">
        <f t="shared" si="7"/>
        <v>43.285714285714285</v>
      </c>
      <c r="O172" s="580">
        <v>0</v>
      </c>
      <c r="P172" s="556">
        <f t="shared" si="8"/>
        <v>0</v>
      </c>
      <c r="Q172" s="557" t="str">
        <f>IF(ISNUMBER(P172),IF(P172=100%,"CUMPLIDA",IF(AND(ISNUMBER(M172),ISNUMBER(CGR!$Q$4)), IF(M172&lt;CGR!$Q$4,"INCUMPLIDA","PROCESO"), "VERIFICAR FECHA")),"SIN VALOR AVANCE")</f>
        <v>PROCESO</v>
      </c>
      <c r="R172" s="576" t="s">
        <v>489</v>
      </c>
    </row>
    <row r="173" spans="2:18" ht="189" customHeight="1" x14ac:dyDescent="0.2">
      <c r="B173" s="66" t="s">
        <v>15</v>
      </c>
      <c r="C173" s="61" t="s">
        <v>7</v>
      </c>
      <c r="D173" s="809"/>
      <c r="E173" s="809" t="s">
        <v>437</v>
      </c>
      <c r="F173" s="810"/>
      <c r="G173" s="775"/>
      <c r="H173" s="792"/>
      <c r="I173" s="779" t="s">
        <v>394</v>
      </c>
      <c r="J173" s="587" t="s">
        <v>270</v>
      </c>
      <c r="K173" s="580">
        <v>1</v>
      </c>
      <c r="L173" s="560">
        <v>45231</v>
      </c>
      <c r="M173" s="560">
        <v>45443</v>
      </c>
      <c r="N173" s="554">
        <f t="shared" si="7"/>
        <v>30.285714285714285</v>
      </c>
      <c r="O173" s="581">
        <v>0</v>
      </c>
      <c r="P173" s="556">
        <f t="shared" si="8"/>
        <v>0</v>
      </c>
      <c r="Q173" s="557" t="str">
        <f>IF(ISNUMBER(P173),IF(P173=100%,"CUMPLIDA",IF(AND(ISNUMBER(M173),ISNUMBER(CGR!$Q$4)), IF(M173&lt;CGR!$Q$4,"INCUMPLIDA","PROCESO"), "VERIFICAR FECHA")),"SIN VALOR AVANCE")</f>
        <v>PROCESO</v>
      </c>
      <c r="R173" s="576" t="s">
        <v>489</v>
      </c>
    </row>
    <row r="174" spans="2:18" ht="141.75" customHeight="1" x14ac:dyDescent="0.2">
      <c r="B174" s="66" t="s">
        <v>15</v>
      </c>
      <c r="C174" s="61" t="s">
        <v>7</v>
      </c>
      <c r="D174" s="809"/>
      <c r="E174" s="809" t="s">
        <v>437</v>
      </c>
      <c r="F174" s="810"/>
      <c r="G174" s="775"/>
      <c r="H174" s="792"/>
      <c r="I174" s="780"/>
      <c r="J174" s="587" t="s">
        <v>246</v>
      </c>
      <c r="K174" s="580">
        <v>4</v>
      </c>
      <c r="L174" s="560">
        <v>45444</v>
      </c>
      <c r="M174" s="560">
        <v>45808</v>
      </c>
      <c r="N174" s="554">
        <f t="shared" si="7"/>
        <v>52</v>
      </c>
      <c r="O174" s="581">
        <v>0</v>
      </c>
      <c r="P174" s="556">
        <f t="shared" si="8"/>
        <v>0</v>
      </c>
      <c r="Q174" s="557" t="str">
        <f>IF(ISNUMBER(P174),IF(P174=100%,"CUMPLIDA",IF(AND(ISNUMBER(M174),ISNUMBER(CGR!$Q$4)), IF(M174&lt;CGR!$Q$4,"INCUMPLIDA","PROCESO"), "VERIFICAR FECHA")),"SIN VALOR AVANCE")</f>
        <v>PROCESO</v>
      </c>
      <c r="R174" s="576" t="s">
        <v>493</v>
      </c>
    </row>
    <row r="175" spans="2:18" ht="285.75" customHeight="1" x14ac:dyDescent="0.2">
      <c r="B175" s="66" t="s">
        <v>15</v>
      </c>
      <c r="C175" s="61" t="s">
        <v>7</v>
      </c>
      <c r="D175" s="809"/>
      <c r="E175" s="809" t="s">
        <v>437</v>
      </c>
      <c r="F175" s="810"/>
      <c r="G175" s="776"/>
      <c r="H175" s="793"/>
      <c r="I175" s="585" t="s">
        <v>397</v>
      </c>
      <c r="J175" s="587" t="s">
        <v>315</v>
      </c>
      <c r="K175" s="580">
        <v>1</v>
      </c>
      <c r="L175" s="560">
        <v>45809</v>
      </c>
      <c r="M175" s="560">
        <v>46022</v>
      </c>
      <c r="N175" s="554">
        <f t="shared" si="7"/>
        <v>30.428571428571427</v>
      </c>
      <c r="O175" s="581">
        <v>0</v>
      </c>
      <c r="P175" s="556">
        <f t="shared" si="8"/>
        <v>0</v>
      </c>
      <c r="Q175" s="557" t="str">
        <f>IF(ISNUMBER(P175),IF(P175=100%,"CUMPLIDA",IF(AND(ISNUMBER(M175),ISNUMBER(CGR!$Q$4)), IF(M175&lt;CGR!$Q$4,"INCUMPLIDA","PROCESO"), "VERIFICAR FECHA")),"SIN VALOR AVANCE")</f>
        <v>PROCESO</v>
      </c>
      <c r="R175" s="558" t="s">
        <v>490</v>
      </c>
    </row>
    <row r="176" spans="2:18" ht="177" customHeight="1" x14ac:dyDescent="0.2">
      <c r="B176" s="66" t="s">
        <v>15</v>
      </c>
      <c r="C176" s="61" t="s">
        <v>7</v>
      </c>
      <c r="D176" s="809" t="s">
        <v>436</v>
      </c>
      <c r="E176" s="809" t="s">
        <v>437</v>
      </c>
      <c r="F176" s="810" t="s">
        <v>494</v>
      </c>
      <c r="G176" s="774" t="s">
        <v>495</v>
      </c>
      <c r="H176" s="791" t="s">
        <v>386</v>
      </c>
      <c r="I176" s="585" t="s">
        <v>392</v>
      </c>
      <c r="J176" s="586" t="s">
        <v>267</v>
      </c>
      <c r="K176" s="580">
        <v>1</v>
      </c>
      <c r="L176" s="560">
        <v>44927</v>
      </c>
      <c r="M176" s="560">
        <v>45230</v>
      </c>
      <c r="N176" s="554">
        <f t="shared" si="7"/>
        <v>43.285714285714285</v>
      </c>
      <c r="O176" s="580">
        <v>0</v>
      </c>
      <c r="P176" s="556">
        <f t="shared" si="8"/>
        <v>0</v>
      </c>
      <c r="Q176" s="557" t="str">
        <f>IF(ISNUMBER(P176),IF(P176=100%,"CUMPLIDA",IF(AND(ISNUMBER(M176),ISNUMBER(CGR!$Q$4)), IF(M176&lt;CGR!$Q$4,"INCUMPLIDA","PROCESO"), "VERIFICAR FECHA")),"SIN VALOR AVANCE")</f>
        <v>PROCESO</v>
      </c>
      <c r="R176" s="576" t="s">
        <v>489</v>
      </c>
    </row>
    <row r="177" spans="2:18" ht="181.5" customHeight="1" x14ac:dyDescent="0.2">
      <c r="B177" s="66" t="s">
        <v>15</v>
      </c>
      <c r="C177" s="61" t="s">
        <v>7</v>
      </c>
      <c r="D177" s="809"/>
      <c r="E177" s="809" t="s">
        <v>437</v>
      </c>
      <c r="F177" s="810"/>
      <c r="G177" s="775"/>
      <c r="H177" s="792"/>
      <c r="I177" s="779" t="s">
        <v>394</v>
      </c>
      <c r="J177" s="587" t="s">
        <v>270</v>
      </c>
      <c r="K177" s="580">
        <v>1</v>
      </c>
      <c r="L177" s="560">
        <v>45231</v>
      </c>
      <c r="M177" s="560">
        <v>45443</v>
      </c>
      <c r="N177" s="554">
        <f t="shared" si="7"/>
        <v>30.285714285714285</v>
      </c>
      <c r="O177" s="581">
        <v>0</v>
      </c>
      <c r="P177" s="556">
        <f t="shared" si="8"/>
        <v>0</v>
      </c>
      <c r="Q177" s="557" t="str">
        <f>IF(ISNUMBER(P177),IF(P177=100%,"CUMPLIDA",IF(AND(ISNUMBER(M177),ISNUMBER(CGR!$Q$4)), IF(M177&lt;CGR!$Q$4,"INCUMPLIDA","PROCESO"), "VERIFICAR FECHA")),"SIN VALOR AVANCE")</f>
        <v>PROCESO</v>
      </c>
      <c r="R177" s="576" t="s">
        <v>489</v>
      </c>
    </row>
    <row r="178" spans="2:18" ht="137.25" customHeight="1" x14ac:dyDescent="0.2">
      <c r="B178" s="66" t="s">
        <v>15</v>
      </c>
      <c r="C178" s="61" t="s">
        <v>7</v>
      </c>
      <c r="D178" s="809"/>
      <c r="E178" s="809" t="s">
        <v>437</v>
      </c>
      <c r="F178" s="810"/>
      <c r="G178" s="775"/>
      <c r="H178" s="792"/>
      <c r="I178" s="780"/>
      <c r="J178" s="587" t="s">
        <v>246</v>
      </c>
      <c r="K178" s="580">
        <v>4</v>
      </c>
      <c r="L178" s="560">
        <v>45444</v>
      </c>
      <c r="M178" s="560">
        <v>45808</v>
      </c>
      <c r="N178" s="554">
        <f t="shared" si="7"/>
        <v>52</v>
      </c>
      <c r="O178" s="581">
        <v>0</v>
      </c>
      <c r="P178" s="556">
        <f t="shared" si="8"/>
        <v>0</v>
      </c>
      <c r="Q178" s="557" t="str">
        <f>IF(ISNUMBER(P178),IF(P178=100%,"CUMPLIDA",IF(AND(ISNUMBER(M178),ISNUMBER(CGR!$Q$4)), IF(M178&lt;CGR!$Q$4,"INCUMPLIDA","PROCESO"), "VERIFICAR FECHA")),"SIN VALOR AVANCE")</f>
        <v>PROCESO</v>
      </c>
      <c r="R178" s="576" t="s">
        <v>493</v>
      </c>
    </row>
    <row r="179" spans="2:18" ht="293.25" customHeight="1" x14ac:dyDescent="0.2">
      <c r="B179" s="66" t="s">
        <v>15</v>
      </c>
      <c r="C179" s="61" t="s">
        <v>7</v>
      </c>
      <c r="D179" s="809"/>
      <c r="E179" s="809" t="s">
        <v>437</v>
      </c>
      <c r="F179" s="810"/>
      <c r="G179" s="776"/>
      <c r="H179" s="793"/>
      <c r="I179" s="585" t="s">
        <v>397</v>
      </c>
      <c r="J179" s="587" t="s">
        <v>315</v>
      </c>
      <c r="K179" s="580">
        <v>1</v>
      </c>
      <c r="L179" s="560">
        <v>45809</v>
      </c>
      <c r="M179" s="560">
        <v>46022</v>
      </c>
      <c r="N179" s="554">
        <f t="shared" si="7"/>
        <v>30.428571428571427</v>
      </c>
      <c r="O179" s="581">
        <v>0</v>
      </c>
      <c r="P179" s="556">
        <f t="shared" si="8"/>
        <v>0</v>
      </c>
      <c r="Q179" s="557" t="str">
        <f>IF(ISNUMBER(P179),IF(P179=100%,"CUMPLIDA",IF(AND(ISNUMBER(M179),ISNUMBER(CGR!$Q$4)), IF(M179&lt;CGR!$Q$4,"INCUMPLIDA","PROCESO"), "VERIFICAR FECHA")),"SIN VALOR AVANCE")</f>
        <v>PROCESO</v>
      </c>
      <c r="R179" s="558" t="s">
        <v>490</v>
      </c>
    </row>
    <row r="180" spans="2:18" ht="136.5" customHeight="1" x14ac:dyDescent="0.2">
      <c r="B180" s="66" t="s">
        <v>15</v>
      </c>
      <c r="C180" s="61" t="s">
        <v>7</v>
      </c>
      <c r="D180" s="809" t="s">
        <v>436</v>
      </c>
      <c r="E180" s="809" t="s">
        <v>437</v>
      </c>
      <c r="F180" s="810" t="s">
        <v>496</v>
      </c>
      <c r="G180" s="774" t="s">
        <v>497</v>
      </c>
      <c r="H180" s="577" t="s">
        <v>498</v>
      </c>
      <c r="I180" s="577" t="s">
        <v>499</v>
      </c>
      <c r="J180" s="577" t="s">
        <v>175</v>
      </c>
      <c r="K180" s="581">
        <v>1</v>
      </c>
      <c r="L180" s="560">
        <v>44928</v>
      </c>
      <c r="M180" s="560">
        <v>45139</v>
      </c>
      <c r="N180" s="554">
        <f t="shared" si="7"/>
        <v>30.142857142857142</v>
      </c>
      <c r="O180" s="581">
        <v>0</v>
      </c>
      <c r="P180" s="556">
        <f t="shared" si="8"/>
        <v>0</v>
      </c>
      <c r="Q180" s="557" t="str">
        <f>IF(ISNUMBER(P180),IF(P180=100%,"CUMPLIDA",IF(AND(ISNUMBER(M180),ISNUMBER(CGR!$Q$4)), IF(M180&lt;CGR!$Q$4,"INCUMPLIDA","PROCESO"), "VERIFICAR FECHA")),"SIN VALOR AVANCE")</f>
        <v>PROCESO</v>
      </c>
      <c r="R180" s="576" t="s">
        <v>493</v>
      </c>
    </row>
    <row r="181" spans="2:18" ht="195.75" x14ac:dyDescent="0.2">
      <c r="B181" s="66" t="s">
        <v>15</v>
      </c>
      <c r="C181" s="61" t="s">
        <v>7</v>
      </c>
      <c r="D181" s="809"/>
      <c r="E181" s="809" t="s">
        <v>437</v>
      </c>
      <c r="F181" s="810"/>
      <c r="G181" s="775"/>
      <c r="H181" s="777" t="s">
        <v>500</v>
      </c>
      <c r="I181" s="577" t="s">
        <v>501</v>
      </c>
      <c r="J181" s="577" t="s">
        <v>502</v>
      </c>
      <c r="K181" s="564">
        <v>1</v>
      </c>
      <c r="L181" s="574">
        <v>44562</v>
      </c>
      <c r="M181" s="574">
        <v>44742</v>
      </c>
      <c r="N181" s="565">
        <f t="shared" si="7"/>
        <v>25.714285714285715</v>
      </c>
      <c r="O181" s="564">
        <v>1</v>
      </c>
      <c r="P181" s="566">
        <f t="shared" si="8"/>
        <v>1</v>
      </c>
      <c r="Q181" s="567" t="str">
        <f>IF(ISNUMBER(P181),IF(P181=100%,"CUMPLIDA",IF(AND(ISNUMBER(M181),ISNUMBER(CGR!$Q$4)), IF(M181&lt;CGR!$Q$4,"INCUMPLIDA","PROCESO"), "VERIFICAR FECHA")),"SIN VALOR AVANCE")</f>
        <v>CUMPLIDA</v>
      </c>
      <c r="R181" s="558" t="s">
        <v>503</v>
      </c>
    </row>
    <row r="182" spans="2:18" ht="195.75" x14ac:dyDescent="0.2">
      <c r="B182" s="66" t="s">
        <v>15</v>
      </c>
      <c r="C182" s="61" t="s">
        <v>7</v>
      </c>
      <c r="D182" s="809"/>
      <c r="E182" s="809" t="s">
        <v>437</v>
      </c>
      <c r="F182" s="810"/>
      <c r="G182" s="775"/>
      <c r="H182" s="784"/>
      <c r="I182" s="777" t="s">
        <v>504</v>
      </c>
      <c r="J182" s="577" t="s">
        <v>505</v>
      </c>
      <c r="K182" s="564">
        <v>1</v>
      </c>
      <c r="L182" s="574">
        <v>44835</v>
      </c>
      <c r="M182" s="574">
        <v>44926</v>
      </c>
      <c r="N182" s="565">
        <f t="shared" si="7"/>
        <v>13</v>
      </c>
      <c r="O182" s="564">
        <v>0</v>
      </c>
      <c r="P182" s="566">
        <f t="shared" si="8"/>
        <v>0</v>
      </c>
      <c r="Q182" s="567" t="str">
        <f>IF(ISNUMBER(P182),IF(P182=100%,"CUMPLIDA",IF(AND(ISNUMBER(M182),ISNUMBER(CGR!$Q$4)), IF(M182&lt;CGR!$Q$4,"INCUMPLIDA","PROCESO"), "VERIFICAR FECHA")),"SIN VALOR AVANCE")</f>
        <v>PROCESO</v>
      </c>
      <c r="R182" s="558" t="s">
        <v>503</v>
      </c>
    </row>
    <row r="183" spans="2:18" ht="195.75" x14ac:dyDescent="0.2">
      <c r="B183" s="66" t="s">
        <v>15</v>
      </c>
      <c r="C183" s="61" t="s">
        <v>7</v>
      </c>
      <c r="D183" s="809"/>
      <c r="E183" s="809" t="s">
        <v>437</v>
      </c>
      <c r="F183" s="810"/>
      <c r="G183" s="776"/>
      <c r="H183" s="778"/>
      <c r="I183" s="778"/>
      <c r="J183" s="577" t="s">
        <v>506</v>
      </c>
      <c r="K183" s="564">
        <v>1</v>
      </c>
      <c r="L183" s="574">
        <v>44927</v>
      </c>
      <c r="M183" s="574">
        <v>45291</v>
      </c>
      <c r="N183" s="565">
        <f t="shared" si="7"/>
        <v>52</v>
      </c>
      <c r="O183" s="564">
        <v>0</v>
      </c>
      <c r="P183" s="566">
        <f t="shared" si="8"/>
        <v>0</v>
      </c>
      <c r="Q183" s="567" t="str">
        <f>IF(ISNUMBER(P183),IF(P183=100%,"CUMPLIDA",IF(AND(ISNUMBER(M183),ISNUMBER(CGR!$Q$4)), IF(M183&lt;CGR!$Q$4,"INCUMPLIDA","PROCESO"), "VERIFICAR FECHA")),"SIN VALOR AVANCE")</f>
        <v>PROCESO</v>
      </c>
      <c r="R183" s="558" t="s">
        <v>503</v>
      </c>
    </row>
    <row r="184" spans="2:18" ht="135" x14ac:dyDescent="0.2">
      <c r="B184" s="66" t="s">
        <v>15</v>
      </c>
      <c r="C184" s="61" t="s">
        <v>7</v>
      </c>
      <c r="D184" s="809" t="s">
        <v>436</v>
      </c>
      <c r="E184" s="809" t="s">
        <v>437</v>
      </c>
      <c r="F184" s="810" t="s">
        <v>507</v>
      </c>
      <c r="G184" s="774" t="s">
        <v>508</v>
      </c>
      <c r="H184" s="551" t="s">
        <v>509</v>
      </c>
      <c r="I184" s="551" t="s">
        <v>510</v>
      </c>
      <c r="J184" s="551" t="s">
        <v>511</v>
      </c>
      <c r="K184" s="564">
        <v>2</v>
      </c>
      <c r="L184" s="574">
        <v>44562</v>
      </c>
      <c r="M184" s="574">
        <v>44742</v>
      </c>
      <c r="N184" s="565">
        <f t="shared" si="7"/>
        <v>25.714285714285715</v>
      </c>
      <c r="O184" s="564">
        <v>2</v>
      </c>
      <c r="P184" s="566">
        <f t="shared" si="8"/>
        <v>1</v>
      </c>
      <c r="Q184" s="567" t="str">
        <f>IF(ISNUMBER(P184),IF(P184=100%,"CUMPLIDA",IF(AND(ISNUMBER(M184),ISNUMBER(CGR!$Q$4)), IF(M184&lt;CGR!$Q$4,"INCUMPLIDA","PROCESO"), "VERIFICAR FECHA")),"SIN VALOR AVANCE")</f>
        <v>CUMPLIDA</v>
      </c>
      <c r="R184" s="576" t="s">
        <v>512</v>
      </c>
    </row>
    <row r="185" spans="2:18" ht="218.25" customHeight="1" x14ac:dyDescent="0.2">
      <c r="B185" s="66" t="s">
        <v>15</v>
      </c>
      <c r="C185" s="61" t="s">
        <v>7</v>
      </c>
      <c r="D185" s="809"/>
      <c r="E185" s="809" t="s">
        <v>437</v>
      </c>
      <c r="F185" s="810"/>
      <c r="G185" s="775"/>
      <c r="H185" s="781" t="s">
        <v>513</v>
      </c>
      <c r="I185" s="551" t="s">
        <v>514</v>
      </c>
      <c r="J185" s="551" t="s">
        <v>515</v>
      </c>
      <c r="K185" s="552">
        <v>1</v>
      </c>
      <c r="L185" s="574">
        <v>44562</v>
      </c>
      <c r="M185" s="574">
        <v>44926</v>
      </c>
      <c r="N185" s="565">
        <f t="shared" si="7"/>
        <v>52</v>
      </c>
      <c r="O185" s="590">
        <v>0</v>
      </c>
      <c r="P185" s="566">
        <f t="shared" si="8"/>
        <v>0</v>
      </c>
      <c r="Q185" s="567" t="str">
        <f>IF(ISNUMBER(P185),IF(P185=100%,"CUMPLIDA",IF(AND(ISNUMBER(M185),ISNUMBER(CGR!$Q$4)), IF(M185&lt;CGR!$Q$4,"INCUMPLIDA","PROCESO"), "VERIFICAR FECHA")),"SIN VALOR AVANCE")</f>
        <v>PROCESO</v>
      </c>
      <c r="R185" s="576" t="s">
        <v>516</v>
      </c>
    </row>
    <row r="186" spans="2:18" ht="180.75" x14ac:dyDescent="0.2">
      <c r="B186" s="66" t="s">
        <v>15</v>
      </c>
      <c r="C186" s="61" t="s">
        <v>7</v>
      </c>
      <c r="D186" s="809"/>
      <c r="E186" s="809" t="s">
        <v>437</v>
      </c>
      <c r="F186" s="810"/>
      <c r="G186" s="776"/>
      <c r="H186" s="782"/>
      <c r="I186" s="551" t="s">
        <v>517</v>
      </c>
      <c r="J186" s="551" t="s">
        <v>518</v>
      </c>
      <c r="K186" s="564">
        <v>20</v>
      </c>
      <c r="L186" s="574">
        <v>44562</v>
      </c>
      <c r="M186" s="574">
        <v>44926</v>
      </c>
      <c r="N186" s="565">
        <f t="shared" si="7"/>
        <v>52</v>
      </c>
      <c r="O186" s="564">
        <v>0</v>
      </c>
      <c r="P186" s="566">
        <f t="shared" si="8"/>
        <v>0</v>
      </c>
      <c r="Q186" s="567" t="str">
        <f>IF(ISNUMBER(P186),IF(P186=100%,"CUMPLIDA",IF(AND(ISNUMBER(M186),ISNUMBER(CGR!$Q$4)), IF(M186&lt;CGR!$Q$4,"INCUMPLIDA","PROCESO"), "VERIFICAR FECHA")),"SIN VALOR AVANCE")</f>
        <v>PROCESO</v>
      </c>
      <c r="R186" s="576" t="s">
        <v>519</v>
      </c>
    </row>
    <row r="187" spans="2:18" ht="45.6" customHeight="1" x14ac:dyDescent="0.2">
      <c r="B187" s="66" t="s">
        <v>15</v>
      </c>
      <c r="C187" s="61" t="s">
        <v>7</v>
      </c>
      <c r="D187" s="809" t="s">
        <v>436</v>
      </c>
      <c r="E187" s="809" t="s">
        <v>437</v>
      </c>
      <c r="F187" s="810" t="s">
        <v>520</v>
      </c>
      <c r="G187" s="774" t="s">
        <v>521</v>
      </c>
      <c r="H187" s="777" t="s">
        <v>522</v>
      </c>
      <c r="I187" s="577" t="s">
        <v>523</v>
      </c>
      <c r="J187" s="577" t="s">
        <v>524</v>
      </c>
      <c r="K187" s="564">
        <v>1</v>
      </c>
      <c r="L187" s="574">
        <v>44593</v>
      </c>
      <c r="M187" s="574">
        <v>44650</v>
      </c>
      <c r="N187" s="565">
        <f t="shared" si="7"/>
        <v>8.1428571428571423</v>
      </c>
      <c r="O187" s="564">
        <v>1</v>
      </c>
      <c r="P187" s="566">
        <f t="shared" si="8"/>
        <v>1</v>
      </c>
      <c r="Q187" s="567" t="str">
        <f>IF(ISNUMBER(P187),IF(P187=100%,"CUMPLIDA",IF(AND(ISNUMBER(M187),ISNUMBER(CGR!$Q$4)), IF(M187&lt;CGR!$Q$4,"INCUMPLIDA","PROCESO"), "VERIFICAR FECHA")),"SIN VALOR AVANCE")</f>
        <v>CUMPLIDA</v>
      </c>
      <c r="R187" s="576" t="s">
        <v>476</v>
      </c>
    </row>
    <row r="188" spans="2:18" ht="90" x14ac:dyDescent="0.2">
      <c r="B188" s="66" t="s">
        <v>15</v>
      </c>
      <c r="C188" s="61" t="s">
        <v>7</v>
      </c>
      <c r="D188" s="809"/>
      <c r="E188" s="809" t="s">
        <v>437</v>
      </c>
      <c r="F188" s="810"/>
      <c r="G188" s="775"/>
      <c r="H188" s="778"/>
      <c r="I188" s="577" t="s">
        <v>525</v>
      </c>
      <c r="J188" s="577" t="s">
        <v>526</v>
      </c>
      <c r="K188" s="564">
        <v>1</v>
      </c>
      <c r="L188" s="574">
        <v>44652</v>
      </c>
      <c r="M188" s="574">
        <v>44773</v>
      </c>
      <c r="N188" s="565">
        <f t="shared" si="7"/>
        <v>17.285714285714285</v>
      </c>
      <c r="O188" s="564">
        <v>0</v>
      </c>
      <c r="P188" s="566">
        <f t="shared" si="8"/>
        <v>0</v>
      </c>
      <c r="Q188" s="567" t="str">
        <f>IF(ISNUMBER(P188),IF(P188=100%,"CUMPLIDA",IF(AND(ISNUMBER(M188),ISNUMBER(CGR!$Q$4)), IF(M188&lt;CGR!$Q$4,"INCUMPLIDA","PROCESO"), "VERIFICAR FECHA")),"SIN VALOR AVANCE")</f>
        <v>PROCESO</v>
      </c>
      <c r="R188" s="576" t="s">
        <v>476</v>
      </c>
    </row>
    <row r="189" spans="2:18" ht="165" x14ac:dyDescent="0.2">
      <c r="B189" s="66" t="s">
        <v>15</v>
      </c>
      <c r="C189" s="61" t="s">
        <v>7</v>
      </c>
      <c r="D189" s="809"/>
      <c r="E189" s="809" t="s">
        <v>437</v>
      </c>
      <c r="F189" s="810"/>
      <c r="G189" s="776"/>
      <c r="H189" s="577" t="s">
        <v>527</v>
      </c>
      <c r="I189" s="577" t="s">
        <v>528</v>
      </c>
      <c r="J189" s="577" t="s">
        <v>529</v>
      </c>
      <c r="K189" s="564">
        <v>1</v>
      </c>
      <c r="L189" s="574">
        <v>44593</v>
      </c>
      <c r="M189" s="574">
        <v>44650</v>
      </c>
      <c r="N189" s="565">
        <f t="shared" si="7"/>
        <v>8.1428571428571423</v>
      </c>
      <c r="O189" s="564">
        <v>1</v>
      </c>
      <c r="P189" s="566">
        <f t="shared" si="8"/>
        <v>1</v>
      </c>
      <c r="Q189" s="567" t="str">
        <f>IF(ISNUMBER(P189),IF(P189=100%,"CUMPLIDA",IF(AND(ISNUMBER(M189),ISNUMBER(CGR!$Q$4)), IF(M189&lt;CGR!$Q$4,"INCUMPLIDA","PROCESO"), "VERIFICAR FECHA")),"SIN VALOR AVANCE")</f>
        <v>CUMPLIDA</v>
      </c>
      <c r="R189" s="576" t="s">
        <v>476</v>
      </c>
    </row>
    <row r="190" spans="2:18" ht="274.5" customHeight="1" x14ac:dyDescent="0.2">
      <c r="B190" s="66" t="s">
        <v>15</v>
      </c>
      <c r="C190" s="61" t="s">
        <v>7</v>
      </c>
      <c r="D190" s="830" t="s">
        <v>530</v>
      </c>
      <c r="E190" s="830" t="s">
        <v>531</v>
      </c>
      <c r="F190" s="831" t="s">
        <v>532</v>
      </c>
      <c r="G190" s="831" t="s">
        <v>533</v>
      </c>
      <c r="H190" s="787" t="s">
        <v>534</v>
      </c>
      <c r="I190" s="584" t="s">
        <v>390</v>
      </c>
      <c r="J190" s="551" t="s">
        <v>236</v>
      </c>
      <c r="K190" s="564">
        <v>1</v>
      </c>
      <c r="L190" s="574">
        <v>44044</v>
      </c>
      <c r="M190" s="574">
        <v>44196</v>
      </c>
      <c r="N190" s="565">
        <f t="shared" si="7"/>
        <v>21.714285714285715</v>
      </c>
      <c r="O190" s="564">
        <v>1</v>
      </c>
      <c r="P190" s="566">
        <f t="shared" si="8"/>
        <v>1</v>
      </c>
      <c r="Q190" s="567" t="str">
        <f>IF(ISNUMBER(P190),IF(P190=100%,"CUMPLIDA",IF(AND(ISNUMBER(M190),ISNUMBER(CGR!$Q$4)), IF(M190&lt;CGR!$Q$4,"INCUMPLIDA","PROCESO"), "VERIFICAR FECHA")),"SIN VALOR AVANCE")</f>
        <v>CUMPLIDA</v>
      </c>
      <c r="R190" s="576" t="s">
        <v>535</v>
      </c>
    </row>
    <row r="191" spans="2:18" ht="255.75" customHeight="1" x14ac:dyDescent="0.2">
      <c r="B191" s="66" t="s">
        <v>15</v>
      </c>
      <c r="C191" s="61" t="s">
        <v>7</v>
      </c>
      <c r="D191" s="830"/>
      <c r="E191" s="830"/>
      <c r="F191" s="831"/>
      <c r="G191" s="831"/>
      <c r="H191" s="787"/>
      <c r="I191" s="585" t="s">
        <v>392</v>
      </c>
      <c r="J191" s="586" t="s">
        <v>267</v>
      </c>
      <c r="K191" s="580">
        <v>1</v>
      </c>
      <c r="L191" s="560">
        <v>44927</v>
      </c>
      <c r="M191" s="560">
        <v>45230</v>
      </c>
      <c r="N191" s="554">
        <f t="shared" si="7"/>
        <v>43.285714285714285</v>
      </c>
      <c r="O191" s="580">
        <v>0</v>
      </c>
      <c r="P191" s="556">
        <f t="shared" si="8"/>
        <v>0</v>
      </c>
      <c r="Q191" s="557" t="str">
        <f>IF(ISNUMBER(P191),IF(P191=100%,"CUMPLIDA",IF(AND(ISNUMBER(M191),ISNUMBER(CGR!$Q$4)), IF(M191&lt;CGR!$Q$4,"INCUMPLIDA","PROCESO"), "VERIFICAR FECHA")),"SIN VALOR AVANCE")</f>
        <v>PROCESO</v>
      </c>
      <c r="R191" s="576" t="s">
        <v>536</v>
      </c>
    </row>
    <row r="192" spans="2:18" ht="153.75" customHeight="1" x14ac:dyDescent="0.2">
      <c r="B192" s="66" t="s">
        <v>15</v>
      </c>
      <c r="C192" s="61" t="s">
        <v>7</v>
      </c>
      <c r="D192" s="830"/>
      <c r="E192" s="830"/>
      <c r="F192" s="831"/>
      <c r="G192" s="831"/>
      <c r="H192" s="787"/>
      <c r="I192" s="779" t="s">
        <v>394</v>
      </c>
      <c r="J192" s="587" t="s">
        <v>270</v>
      </c>
      <c r="K192" s="580">
        <v>1</v>
      </c>
      <c r="L192" s="560">
        <v>45231</v>
      </c>
      <c r="M192" s="560">
        <v>45443</v>
      </c>
      <c r="N192" s="554">
        <f t="shared" si="7"/>
        <v>30.285714285714285</v>
      </c>
      <c r="O192" s="581">
        <v>0</v>
      </c>
      <c r="P192" s="556">
        <f t="shared" si="8"/>
        <v>0</v>
      </c>
      <c r="Q192" s="557" t="str">
        <f>IF(ISNUMBER(P192),IF(P192=100%,"CUMPLIDA",IF(AND(ISNUMBER(M192),ISNUMBER(CGR!$Q$4)), IF(M192&lt;CGR!$Q$4,"INCUMPLIDA","PROCESO"), "VERIFICAR FECHA")),"SIN VALOR AVANCE")</f>
        <v>PROCESO</v>
      </c>
      <c r="R192" s="576" t="s">
        <v>537</v>
      </c>
    </row>
    <row r="193" spans="2:18" ht="295.5" customHeight="1" x14ac:dyDescent="0.2">
      <c r="B193" s="66" t="s">
        <v>15</v>
      </c>
      <c r="C193" s="61" t="s">
        <v>7</v>
      </c>
      <c r="D193" s="830"/>
      <c r="E193" s="830"/>
      <c r="F193" s="831"/>
      <c r="G193" s="831"/>
      <c r="H193" s="787"/>
      <c r="I193" s="780"/>
      <c r="J193" s="587" t="s">
        <v>246</v>
      </c>
      <c r="K193" s="580">
        <v>4</v>
      </c>
      <c r="L193" s="560">
        <v>45444</v>
      </c>
      <c r="M193" s="560">
        <v>45808</v>
      </c>
      <c r="N193" s="554">
        <f t="shared" si="7"/>
        <v>52</v>
      </c>
      <c r="O193" s="581">
        <v>0</v>
      </c>
      <c r="P193" s="556">
        <f t="shared" si="8"/>
        <v>0</v>
      </c>
      <c r="Q193" s="557" t="str">
        <f>IF(ISNUMBER(P193),IF(P193=100%,"CUMPLIDA",IF(AND(ISNUMBER(M193),ISNUMBER(CGR!$Q$4)), IF(M193&lt;CGR!$Q$4,"INCUMPLIDA","PROCESO"), "VERIFICAR FECHA")),"SIN VALOR AVANCE")</f>
        <v>PROCESO</v>
      </c>
      <c r="R193" s="576" t="s">
        <v>538</v>
      </c>
    </row>
    <row r="194" spans="2:18" ht="282" customHeight="1" x14ac:dyDescent="0.2">
      <c r="B194" s="66" t="s">
        <v>15</v>
      </c>
      <c r="C194" s="61" t="s">
        <v>7</v>
      </c>
      <c r="D194" s="830"/>
      <c r="E194" s="830"/>
      <c r="F194" s="831"/>
      <c r="G194" s="831"/>
      <c r="H194" s="787"/>
      <c r="I194" s="585" t="s">
        <v>397</v>
      </c>
      <c r="J194" s="587" t="s">
        <v>315</v>
      </c>
      <c r="K194" s="580">
        <v>1</v>
      </c>
      <c r="L194" s="560">
        <v>45809</v>
      </c>
      <c r="M194" s="560">
        <v>46022</v>
      </c>
      <c r="N194" s="554">
        <f t="shared" si="7"/>
        <v>30.428571428571427</v>
      </c>
      <c r="O194" s="581">
        <v>0</v>
      </c>
      <c r="P194" s="556">
        <f t="shared" si="8"/>
        <v>0</v>
      </c>
      <c r="Q194" s="557" t="str">
        <f>IF(ISNUMBER(P194),IF(P194=100%,"CUMPLIDA",IF(AND(ISNUMBER(M194),ISNUMBER(CGR!$Q$4)), IF(M194&lt;CGR!$Q$4,"INCUMPLIDA","PROCESO"), "VERIFICAR FECHA")),"SIN VALOR AVANCE")</f>
        <v>PROCESO</v>
      </c>
      <c r="R194" s="576" t="s">
        <v>538</v>
      </c>
    </row>
    <row r="195" spans="2:18" ht="255.75" x14ac:dyDescent="0.2">
      <c r="B195" s="66" t="s">
        <v>15</v>
      </c>
      <c r="C195" s="61" t="s">
        <v>7</v>
      </c>
      <c r="D195" s="830" t="s">
        <v>539</v>
      </c>
      <c r="E195" s="830" t="s">
        <v>540</v>
      </c>
      <c r="F195" s="831" t="s">
        <v>541</v>
      </c>
      <c r="G195" s="831" t="s">
        <v>542</v>
      </c>
      <c r="H195" s="787" t="s">
        <v>534</v>
      </c>
      <c r="I195" s="584" t="s">
        <v>390</v>
      </c>
      <c r="J195" s="551" t="s">
        <v>236</v>
      </c>
      <c r="K195" s="564">
        <v>1</v>
      </c>
      <c r="L195" s="574">
        <v>44044</v>
      </c>
      <c r="M195" s="574">
        <v>44196</v>
      </c>
      <c r="N195" s="565">
        <f t="shared" si="7"/>
        <v>21.714285714285715</v>
      </c>
      <c r="O195" s="564">
        <v>1</v>
      </c>
      <c r="P195" s="566">
        <f t="shared" si="8"/>
        <v>1</v>
      </c>
      <c r="Q195" s="567" t="str">
        <f>IF(ISNUMBER(P195),IF(P195=100%,"CUMPLIDA",IF(AND(ISNUMBER(M195),ISNUMBER(CGR!$Q$4)), IF(M195&lt;CGR!$Q$4,"INCUMPLIDA","PROCESO"), "VERIFICAR FECHA")),"SIN VALOR AVANCE")</f>
        <v>CUMPLIDA</v>
      </c>
      <c r="R195" s="576" t="s">
        <v>543</v>
      </c>
    </row>
    <row r="196" spans="2:18" ht="200.25" customHeight="1" x14ac:dyDescent="0.2">
      <c r="B196" s="66" t="s">
        <v>15</v>
      </c>
      <c r="C196" s="61" t="s">
        <v>7</v>
      </c>
      <c r="D196" s="830"/>
      <c r="E196" s="830"/>
      <c r="F196" s="831"/>
      <c r="G196" s="831"/>
      <c r="H196" s="787"/>
      <c r="I196" s="585" t="s">
        <v>392</v>
      </c>
      <c r="J196" s="586" t="s">
        <v>267</v>
      </c>
      <c r="K196" s="580">
        <v>1</v>
      </c>
      <c r="L196" s="560">
        <v>44927</v>
      </c>
      <c r="M196" s="560">
        <v>45230</v>
      </c>
      <c r="N196" s="554">
        <f t="shared" si="7"/>
        <v>43.285714285714285</v>
      </c>
      <c r="O196" s="580">
        <v>0</v>
      </c>
      <c r="P196" s="556">
        <f t="shared" si="8"/>
        <v>0</v>
      </c>
      <c r="Q196" s="557" t="str">
        <f>IF(ISNUMBER(P196),IF(P196=100%,"CUMPLIDA",IF(AND(ISNUMBER(M196),ISNUMBER(CGR!$Q$4)), IF(M196&lt;CGR!$Q$4,"INCUMPLIDA","PROCESO"), "VERIFICAR FECHA")),"SIN VALOR AVANCE")</f>
        <v>PROCESO</v>
      </c>
      <c r="R196" s="576" t="s">
        <v>544</v>
      </c>
    </row>
    <row r="197" spans="2:18" ht="192.75" customHeight="1" x14ac:dyDescent="0.2">
      <c r="B197" s="66" t="s">
        <v>15</v>
      </c>
      <c r="C197" s="61" t="s">
        <v>7</v>
      </c>
      <c r="D197" s="830"/>
      <c r="E197" s="830"/>
      <c r="F197" s="831"/>
      <c r="G197" s="831"/>
      <c r="H197" s="787"/>
      <c r="I197" s="779" t="s">
        <v>394</v>
      </c>
      <c r="J197" s="587" t="s">
        <v>270</v>
      </c>
      <c r="K197" s="580">
        <v>1</v>
      </c>
      <c r="L197" s="560">
        <v>45231</v>
      </c>
      <c r="M197" s="560">
        <v>45443</v>
      </c>
      <c r="N197" s="554">
        <f t="shared" si="7"/>
        <v>30.285714285714285</v>
      </c>
      <c r="O197" s="581">
        <v>0</v>
      </c>
      <c r="P197" s="556">
        <f t="shared" si="8"/>
        <v>0</v>
      </c>
      <c r="Q197" s="557" t="str">
        <f>IF(ISNUMBER(P197),IF(P197=100%,"CUMPLIDA",IF(AND(ISNUMBER(M197),ISNUMBER(CGR!$Q$4)), IF(M197&lt;CGR!$Q$4,"INCUMPLIDA","PROCESO"), "VERIFICAR FECHA")),"SIN VALOR AVANCE")</f>
        <v>PROCESO</v>
      </c>
      <c r="R197" s="576" t="s">
        <v>544</v>
      </c>
    </row>
    <row r="198" spans="2:18" ht="300" customHeight="1" x14ac:dyDescent="0.2">
      <c r="B198" s="66" t="s">
        <v>15</v>
      </c>
      <c r="C198" s="61" t="s">
        <v>7</v>
      </c>
      <c r="D198" s="830"/>
      <c r="E198" s="830"/>
      <c r="F198" s="831"/>
      <c r="G198" s="831"/>
      <c r="H198" s="787"/>
      <c r="I198" s="780"/>
      <c r="J198" s="587" t="s">
        <v>246</v>
      </c>
      <c r="K198" s="580">
        <v>4</v>
      </c>
      <c r="L198" s="560">
        <v>45444</v>
      </c>
      <c r="M198" s="560">
        <v>45808</v>
      </c>
      <c r="N198" s="554">
        <f t="shared" si="7"/>
        <v>52</v>
      </c>
      <c r="O198" s="581">
        <v>0</v>
      </c>
      <c r="P198" s="556">
        <f t="shared" si="8"/>
        <v>0</v>
      </c>
      <c r="Q198" s="557" t="str">
        <f>IF(ISNUMBER(P198),IF(P198=100%,"CUMPLIDA",IF(AND(ISNUMBER(M198),ISNUMBER(CGR!$Q$4)), IF(M198&lt;CGR!$Q$4,"INCUMPLIDA","PROCESO"), "VERIFICAR FECHA")),"SIN VALOR AVANCE")</f>
        <v>PROCESO</v>
      </c>
      <c r="R198" s="576" t="s">
        <v>538</v>
      </c>
    </row>
    <row r="199" spans="2:18" ht="278.25" customHeight="1" x14ac:dyDescent="0.2">
      <c r="B199" s="66" t="s">
        <v>15</v>
      </c>
      <c r="C199" s="61" t="s">
        <v>7</v>
      </c>
      <c r="D199" s="830"/>
      <c r="E199" s="830"/>
      <c r="F199" s="831"/>
      <c r="G199" s="831"/>
      <c r="H199" s="787"/>
      <c r="I199" s="585" t="s">
        <v>397</v>
      </c>
      <c r="J199" s="587" t="s">
        <v>315</v>
      </c>
      <c r="K199" s="580">
        <v>1</v>
      </c>
      <c r="L199" s="560">
        <v>45809</v>
      </c>
      <c r="M199" s="560">
        <v>46022</v>
      </c>
      <c r="N199" s="554">
        <f t="shared" si="7"/>
        <v>30.428571428571427</v>
      </c>
      <c r="O199" s="581">
        <v>0</v>
      </c>
      <c r="P199" s="556">
        <f t="shared" si="8"/>
        <v>0</v>
      </c>
      <c r="Q199" s="557" t="str">
        <f>IF(ISNUMBER(P199),IF(P199=100%,"CUMPLIDA",IF(AND(ISNUMBER(M199),ISNUMBER(CGR!$Q$4)), IF(M199&lt;CGR!$Q$4,"INCUMPLIDA","PROCESO"), "VERIFICAR FECHA")),"SIN VALOR AVANCE")</f>
        <v>PROCESO</v>
      </c>
      <c r="R199" s="576" t="s">
        <v>545</v>
      </c>
    </row>
    <row r="200" spans="2:18" ht="342" customHeight="1" x14ac:dyDescent="0.2">
      <c r="B200" s="66" t="s">
        <v>15</v>
      </c>
      <c r="C200" s="61" t="s">
        <v>7</v>
      </c>
      <c r="D200" s="830" t="s">
        <v>546</v>
      </c>
      <c r="E200" s="830" t="s">
        <v>547</v>
      </c>
      <c r="F200" s="831" t="s">
        <v>548</v>
      </c>
      <c r="G200" s="831" t="s">
        <v>549</v>
      </c>
      <c r="H200" s="832" t="s">
        <v>550</v>
      </c>
      <c r="I200" s="588" t="s">
        <v>551</v>
      </c>
      <c r="J200" s="557" t="s">
        <v>552</v>
      </c>
      <c r="K200" s="593">
        <v>1</v>
      </c>
      <c r="L200" s="594">
        <v>44927</v>
      </c>
      <c r="M200" s="594">
        <v>45016</v>
      </c>
      <c r="N200" s="554">
        <f t="shared" si="7"/>
        <v>12.714285714285714</v>
      </c>
      <c r="O200" s="593">
        <v>0</v>
      </c>
      <c r="P200" s="556">
        <f t="shared" si="8"/>
        <v>0</v>
      </c>
      <c r="Q200" s="557" t="str">
        <f>IF(ISNUMBER(P200),IF(P200=100%,"CUMPLIDA",IF(AND(ISNUMBER(M200),ISNUMBER(CGR!$Q$4)), IF(M200&lt;CGR!$Q$4,"INCUMPLIDA","PROCESO"), "VERIFICAR FECHA")),"SIN VALOR AVANCE")</f>
        <v>PROCESO</v>
      </c>
      <c r="R200" s="558" t="s">
        <v>553</v>
      </c>
    </row>
    <row r="201" spans="2:18" ht="279.75" customHeight="1" x14ac:dyDescent="0.2">
      <c r="B201" s="66" t="s">
        <v>15</v>
      </c>
      <c r="C201" s="61" t="s">
        <v>7</v>
      </c>
      <c r="D201" s="830"/>
      <c r="E201" s="830"/>
      <c r="F201" s="831"/>
      <c r="G201" s="831"/>
      <c r="H201" s="832"/>
      <c r="I201" s="595" t="s">
        <v>554</v>
      </c>
      <c r="J201" s="557" t="s">
        <v>555</v>
      </c>
      <c r="K201" s="596">
        <v>2</v>
      </c>
      <c r="L201" s="594">
        <v>45017</v>
      </c>
      <c r="M201" s="594">
        <v>45138</v>
      </c>
      <c r="N201" s="554">
        <f t="shared" si="7"/>
        <v>17.285714285714285</v>
      </c>
      <c r="O201" s="581">
        <v>0</v>
      </c>
      <c r="P201" s="556">
        <f t="shared" si="8"/>
        <v>0</v>
      </c>
      <c r="Q201" s="557" t="str">
        <f>IF(ISNUMBER(P201),IF(P201=100%,"CUMPLIDA",IF(AND(ISNUMBER(M201),ISNUMBER(CGR!$Q$4)), IF(M201&lt;CGR!$Q$4,"INCUMPLIDA","PROCESO"), "VERIFICAR FECHA")),"SIN VALOR AVANCE")</f>
        <v>PROCESO</v>
      </c>
      <c r="R201" s="558" t="s">
        <v>556</v>
      </c>
    </row>
    <row r="202" spans="2:18" ht="273.75" customHeight="1" x14ac:dyDescent="0.2">
      <c r="B202" s="66" t="s">
        <v>15</v>
      </c>
      <c r="C202" s="61" t="s">
        <v>7</v>
      </c>
      <c r="D202" s="830"/>
      <c r="E202" s="830"/>
      <c r="F202" s="831"/>
      <c r="G202" s="831"/>
      <c r="H202" s="832"/>
      <c r="I202" s="597" t="s">
        <v>557</v>
      </c>
      <c r="J202" s="557" t="s">
        <v>555</v>
      </c>
      <c r="K202" s="596">
        <v>2</v>
      </c>
      <c r="L202" s="594">
        <v>45017</v>
      </c>
      <c r="M202" s="594">
        <v>45138</v>
      </c>
      <c r="N202" s="554">
        <f t="shared" si="7"/>
        <v>17.285714285714285</v>
      </c>
      <c r="O202" s="552">
        <v>0</v>
      </c>
      <c r="P202" s="556">
        <f t="shared" si="8"/>
        <v>0</v>
      </c>
      <c r="Q202" s="557" t="str">
        <f>IF(ISNUMBER(P202),IF(P202=100%,"CUMPLIDA",IF(AND(ISNUMBER(M202),ISNUMBER(CGR!$Q$4)), IF(M202&lt;CGR!$Q$4,"INCUMPLIDA","PROCESO"), "VERIFICAR FECHA")),"SIN VALOR AVANCE")</f>
        <v>PROCESO</v>
      </c>
      <c r="R202" s="558" t="s">
        <v>556</v>
      </c>
    </row>
    <row r="203" spans="2:18" ht="255.6" customHeight="1" x14ac:dyDescent="0.2">
      <c r="B203" s="66" t="s">
        <v>15</v>
      </c>
      <c r="C203" s="61" t="s">
        <v>7</v>
      </c>
      <c r="D203" s="830" t="s">
        <v>558</v>
      </c>
      <c r="E203" s="830" t="s">
        <v>531</v>
      </c>
      <c r="F203" s="831" t="s">
        <v>559</v>
      </c>
      <c r="G203" s="831" t="s">
        <v>560</v>
      </c>
      <c r="H203" s="787" t="s">
        <v>534</v>
      </c>
      <c r="I203" s="584" t="s">
        <v>390</v>
      </c>
      <c r="J203" s="551" t="s">
        <v>236</v>
      </c>
      <c r="K203" s="564">
        <v>1</v>
      </c>
      <c r="L203" s="574">
        <v>44044</v>
      </c>
      <c r="M203" s="574">
        <v>44196</v>
      </c>
      <c r="N203" s="565">
        <f t="shared" ref="N203:N266" si="9">(M203-L203)/7</f>
        <v>21.714285714285715</v>
      </c>
      <c r="O203" s="564">
        <v>1</v>
      </c>
      <c r="P203" s="566">
        <f t="shared" si="8"/>
        <v>1</v>
      </c>
      <c r="Q203" s="567" t="str">
        <f>IF(ISNUMBER(P203),IF(P203=100%,"CUMPLIDA",IF(AND(ISNUMBER(M203),ISNUMBER(CGR!$Q$4)), IF(M203&lt;CGR!$Q$4,"INCUMPLIDA","PROCESO"), "VERIFICAR FECHA")),"SIN VALOR AVANCE")</f>
        <v>CUMPLIDA</v>
      </c>
      <c r="R203" s="576" t="s">
        <v>561</v>
      </c>
    </row>
    <row r="204" spans="2:18" ht="214.5" customHeight="1" x14ac:dyDescent="0.2">
      <c r="B204" s="66" t="s">
        <v>15</v>
      </c>
      <c r="C204" s="61" t="s">
        <v>7</v>
      </c>
      <c r="D204" s="830"/>
      <c r="E204" s="830"/>
      <c r="F204" s="831"/>
      <c r="G204" s="831"/>
      <c r="H204" s="787"/>
      <c r="I204" s="585" t="s">
        <v>392</v>
      </c>
      <c r="J204" s="586" t="s">
        <v>267</v>
      </c>
      <c r="K204" s="580">
        <v>1</v>
      </c>
      <c r="L204" s="560">
        <v>44927</v>
      </c>
      <c r="M204" s="560">
        <v>45230</v>
      </c>
      <c r="N204" s="554">
        <f t="shared" si="9"/>
        <v>43.285714285714285</v>
      </c>
      <c r="O204" s="580">
        <v>0</v>
      </c>
      <c r="P204" s="556">
        <f t="shared" si="8"/>
        <v>0</v>
      </c>
      <c r="Q204" s="557" t="str">
        <f>IF(ISNUMBER(P204),IF(P204=100%,"CUMPLIDA",IF(AND(ISNUMBER(M204),ISNUMBER(CGR!$Q$4)), IF(M204&lt;CGR!$Q$4,"INCUMPLIDA","PROCESO"), "VERIFICAR FECHA")),"SIN VALOR AVANCE")</f>
        <v>PROCESO</v>
      </c>
      <c r="R204" s="576" t="s">
        <v>562</v>
      </c>
    </row>
    <row r="205" spans="2:18" ht="207.75" customHeight="1" x14ac:dyDescent="0.2">
      <c r="B205" s="66" t="s">
        <v>15</v>
      </c>
      <c r="C205" s="61" t="s">
        <v>7</v>
      </c>
      <c r="D205" s="830"/>
      <c r="E205" s="830"/>
      <c r="F205" s="831"/>
      <c r="G205" s="831"/>
      <c r="H205" s="787"/>
      <c r="I205" s="779" t="s">
        <v>394</v>
      </c>
      <c r="J205" s="587" t="s">
        <v>270</v>
      </c>
      <c r="K205" s="580">
        <v>1</v>
      </c>
      <c r="L205" s="560">
        <v>45231</v>
      </c>
      <c r="M205" s="560">
        <v>45443</v>
      </c>
      <c r="N205" s="554">
        <f t="shared" si="9"/>
        <v>30.285714285714285</v>
      </c>
      <c r="O205" s="581">
        <v>0</v>
      </c>
      <c r="P205" s="556">
        <f t="shared" si="8"/>
        <v>0</v>
      </c>
      <c r="Q205" s="557" t="str">
        <f>IF(ISNUMBER(P205),IF(P205=100%,"CUMPLIDA",IF(AND(ISNUMBER(M205),ISNUMBER(CGR!$Q$4)), IF(M205&lt;CGR!$Q$4,"INCUMPLIDA","PROCESO"), "VERIFICAR FECHA")),"SIN VALOR AVANCE")</f>
        <v>PROCESO</v>
      </c>
      <c r="R205" s="576" t="s">
        <v>562</v>
      </c>
    </row>
    <row r="206" spans="2:18" ht="294" customHeight="1" x14ac:dyDescent="0.2">
      <c r="B206" s="66" t="s">
        <v>15</v>
      </c>
      <c r="C206" s="61" t="s">
        <v>7</v>
      </c>
      <c r="D206" s="830"/>
      <c r="E206" s="830"/>
      <c r="F206" s="831"/>
      <c r="G206" s="831"/>
      <c r="H206" s="787"/>
      <c r="I206" s="780"/>
      <c r="J206" s="587" t="s">
        <v>246</v>
      </c>
      <c r="K206" s="580">
        <v>4</v>
      </c>
      <c r="L206" s="560">
        <v>45444</v>
      </c>
      <c r="M206" s="560">
        <v>45808</v>
      </c>
      <c r="N206" s="554">
        <f t="shared" si="9"/>
        <v>52</v>
      </c>
      <c r="O206" s="581">
        <v>0</v>
      </c>
      <c r="P206" s="556">
        <f t="shared" si="8"/>
        <v>0</v>
      </c>
      <c r="Q206" s="557" t="str">
        <f>IF(ISNUMBER(P206),IF(P206=100%,"CUMPLIDA",IF(AND(ISNUMBER(M206),ISNUMBER(CGR!$Q$4)), IF(M206&lt;CGR!$Q$4,"INCUMPLIDA","PROCESO"), "VERIFICAR FECHA")),"SIN VALOR AVANCE")</f>
        <v>PROCESO</v>
      </c>
      <c r="R206" s="576" t="s">
        <v>563</v>
      </c>
    </row>
    <row r="207" spans="2:18" ht="300" customHeight="1" x14ac:dyDescent="0.2">
      <c r="B207" s="66" t="s">
        <v>15</v>
      </c>
      <c r="C207" s="61" t="s">
        <v>7</v>
      </c>
      <c r="D207" s="830"/>
      <c r="E207" s="830"/>
      <c r="F207" s="831"/>
      <c r="G207" s="831"/>
      <c r="H207" s="787"/>
      <c r="I207" s="585" t="s">
        <v>397</v>
      </c>
      <c r="J207" s="587" t="s">
        <v>315</v>
      </c>
      <c r="K207" s="580">
        <v>1</v>
      </c>
      <c r="L207" s="560">
        <v>45809</v>
      </c>
      <c r="M207" s="560">
        <v>46022</v>
      </c>
      <c r="N207" s="554">
        <f t="shared" si="9"/>
        <v>30.428571428571427</v>
      </c>
      <c r="O207" s="581">
        <v>0</v>
      </c>
      <c r="P207" s="556">
        <f t="shared" si="8"/>
        <v>0</v>
      </c>
      <c r="Q207" s="557" t="str">
        <f>IF(ISNUMBER(P207),IF(P207=100%,"CUMPLIDA",IF(AND(ISNUMBER(M207),ISNUMBER(CGR!$Q$4)), IF(M207&lt;CGR!$Q$4,"INCUMPLIDA","PROCESO"), "VERIFICAR FECHA")),"SIN VALOR AVANCE")</f>
        <v>PROCESO</v>
      </c>
      <c r="R207" s="576" t="s">
        <v>563</v>
      </c>
    </row>
    <row r="208" spans="2:18" ht="240.6" customHeight="1" x14ac:dyDescent="0.2">
      <c r="B208" s="66" t="s">
        <v>15</v>
      </c>
      <c r="C208" s="61" t="s">
        <v>7</v>
      </c>
      <c r="D208" s="830" t="s">
        <v>564</v>
      </c>
      <c r="E208" s="830" t="s">
        <v>531</v>
      </c>
      <c r="F208" s="831" t="s">
        <v>565</v>
      </c>
      <c r="G208" s="831" t="s">
        <v>566</v>
      </c>
      <c r="H208" s="787" t="s">
        <v>534</v>
      </c>
      <c r="I208" s="584" t="s">
        <v>390</v>
      </c>
      <c r="J208" s="551" t="s">
        <v>236</v>
      </c>
      <c r="K208" s="564">
        <v>1</v>
      </c>
      <c r="L208" s="574">
        <v>44044</v>
      </c>
      <c r="M208" s="574">
        <v>44196</v>
      </c>
      <c r="N208" s="565">
        <f t="shared" si="9"/>
        <v>21.714285714285715</v>
      </c>
      <c r="O208" s="564">
        <v>1</v>
      </c>
      <c r="P208" s="566">
        <f t="shared" si="8"/>
        <v>1</v>
      </c>
      <c r="Q208" s="567" t="str">
        <f>IF(ISNUMBER(P208),IF(P208=100%,"CUMPLIDA",IF(AND(ISNUMBER(M208),ISNUMBER(CGR!$Q$4)), IF(M208&lt;CGR!$Q$4,"INCUMPLIDA","PROCESO"), "VERIFICAR FECHA")),"SIN VALOR AVANCE")</f>
        <v>CUMPLIDA</v>
      </c>
      <c r="R208" s="576" t="s">
        <v>567</v>
      </c>
    </row>
    <row r="209" spans="2:18" ht="182.25" customHeight="1" x14ac:dyDescent="0.2">
      <c r="B209" s="66" t="s">
        <v>15</v>
      </c>
      <c r="C209" s="61" t="s">
        <v>7</v>
      </c>
      <c r="D209" s="830"/>
      <c r="E209" s="830"/>
      <c r="F209" s="831"/>
      <c r="G209" s="831"/>
      <c r="H209" s="787"/>
      <c r="I209" s="585" t="s">
        <v>392</v>
      </c>
      <c r="J209" s="586" t="s">
        <v>267</v>
      </c>
      <c r="K209" s="580">
        <v>1</v>
      </c>
      <c r="L209" s="560">
        <v>44927</v>
      </c>
      <c r="M209" s="560">
        <v>45230</v>
      </c>
      <c r="N209" s="554">
        <f t="shared" si="9"/>
        <v>43.285714285714285</v>
      </c>
      <c r="O209" s="580">
        <v>0</v>
      </c>
      <c r="P209" s="556">
        <f t="shared" si="8"/>
        <v>0</v>
      </c>
      <c r="Q209" s="557" t="str">
        <f>IF(ISNUMBER(P209),IF(P209=100%,"CUMPLIDA",IF(AND(ISNUMBER(M209),ISNUMBER(CGR!$Q$4)), IF(M209&lt;CGR!$Q$4,"INCUMPLIDA","PROCESO"), "VERIFICAR FECHA")),"SIN VALOR AVANCE")</f>
        <v>PROCESO</v>
      </c>
      <c r="R209" s="576" t="s">
        <v>544</v>
      </c>
    </row>
    <row r="210" spans="2:18" ht="193.5" customHeight="1" x14ac:dyDescent="0.2">
      <c r="B210" s="66" t="s">
        <v>15</v>
      </c>
      <c r="C210" s="61" t="s">
        <v>7</v>
      </c>
      <c r="D210" s="830"/>
      <c r="E210" s="830"/>
      <c r="F210" s="831"/>
      <c r="G210" s="831"/>
      <c r="H210" s="787"/>
      <c r="I210" s="779" t="s">
        <v>394</v>
      </c>
      <c r="J210" s="587" t="s">
        <v>270</v>
      </c>
      <c r="K210" s="580">
        <v>1</v>
      </c>
      <c r="L210" s="560">
        <v>45231</v>
      </c>
      <c r="M210" s="560">
        <v>45443</v>
      </c>
      <c r="N210" s="554">
        <f t="shared" si="9"/>
        <v>30.285714285714285</v>
      </c>
      <c r="O210" s="581">
        <v>0</v>
      </c>
      <c r="P210" s="556">
        <f t="shared" si="8"/>
        <v>0</v>
      </c>
      <c r="Q210" s="557" t="str">
        <f>IF(ISNUMBER(P210),IF(P210=100%,"CUMPLIDA",IF(AND(ISNUMBER(M210),ISNUMBER(CGR!$Q$4)), IF(M210&lt;CGR!$Q$4,"INCUMPLIDA","PROCESO"), "VERIFICAR FECHA")),"SIN VALOR AVANCE")</f>
        <v>PROCESO</v>
      </c>
      <c r="R210" s="576" t="s">
        <v>544</v>
      </c>
    </row>
    <row r="211" spans="2:18" ht="281.25" customHeight="1" x14ac:dyDescent="0.2">
      <c r="B211" s="66" t="s">
        <v>15</v>
      </c>
      <c r="C211" s="61" t="s">
        <v>7</v>
      </c>
      <c r="D211" s="830"/>
      <c r="E211" s="830"/>
      <c r="F211" s="831"/>
      <c r="G211" s="831"/>
      <c r="H211" s="787"/>
      <c r="I211" s="780"/>
      <c r="J211" s="587" t="s">
        <v>246</v>
      </c>
      <c r="K211" s="580">
        <v>4</v>
      </c>
      <c r="L211" s="560">
        <v>45444</v>
      </c>
      <c r="M211" s="560">
        <v>45808</v>
      </c>
      <c r="N211" s="554">
        <f t="shared" si="9"/>
        <v>52</v>
      </c>
      <c r="O211" s="581">
        <v>0</v>
      </c>
      <c r="P211" s="556">
        <f t="shared" si="8"/>
        <v>0</v>
      </c>
      <c r="Q211" s="557" t="str">
        <f>IF(ISNUMBER(P211),IF(P211=100%,"CUMPLIDA",IF(AND(ISNUMBER(M211),ISNUMBER(CGR!$Q$4)), IF(M211&lt;CGR!$Q$4,"INCUMPLIDA","PROCESO"), "VERIFICAR FECHA")),"SIN VALOR AVANCE")</f>
        <v>PROCESO</v>
      </c>
      <c r="R211" s="576" t="s">
        <v>545</v>
      </c>
    </row>
    <row r="212" spans="2:18" ht="288.75" customHeight="1" x14ac:dyDescent="0.2">
      <c r="B212" s="66" t="s">
        <v>15</v>
      </c>
      <c r="C212" s="61" t="s">
        <v>7</v>
      </c>
      <c r="D212" s="830"/>
      <c r="E212" s="830"/>
      <c r="F212" s="831"/>
      <c r="G212" s="831"/>
      <c r="H212" s="787"/>
      <c r="I212" s="585" t="s">
        <v>397</v>
      </c>
      <c r="J212" s="587" t="s">
        <v>315</v>
      </c>
      <c r="K212" s="580">
        <v>1</v>
      </c>
      <c r="L212" s="560">
        <v>45809</v>
      </c>
      <c r="M212" s="560">
        <v>46022</v>
      </c>
      <c r="N212" s="554">
        <f t="shared" si="9"/>
        <v>30.428571428571427</v>
      </c>
      <c r="O212" s="581">
        <v>0</v>
      </c>
      <c r="P212" s="556">
        <f t="shared" si="8"/>
        <v>0</v>
      </c>
      <c r="Q212" s="557" t="str">
        <f>IF(ISNUMBER(P212),IF(P212=100%,"CUMPLIDA",IF(AND(ISNUMBER(M212),ISNUMBER(CGR!$Q$4)), IF(M212&lt;CGR!$Q$4,"INCUMPLIDA","PROCESO"), "VERIFICAR FECHA")),"SIN VALOR AVANCE")</f>
        <v>PROCESO</v>
      </c>
      <c r="R212" s="576" t="s">
        <v>545</v>
      </c>
    </row>
    <row r="213" spans="2:18" ht="248.25" customHeight="1" x14ac:dyDescent="0.2">
      <c r="B213" s="66" t="s">
        <v>15</v>
      </c>
      <c r="C213" s="61" t="s">
        <v>7</v>
      </c>
      <c r="D213" s="830" t="s">
        <v>568</v>
      </c>
      <c r="E213" s="830" t="s">
        <v>531</v>
      </c>
      <c r="F213" s="831" t="s">
        <v>569</v>
      </c>
      <c r="G213" s="831" t="s">
        <v>570</v>
      </c>
      <c r="H213" s="787" t="s">
        <v>534</v>
      </c>
      <c r="I213" s="584" t="s">
        <v>390</v>
      </c>
      <c r="J213" s="551" t="s">
        <v>236</v>
      </c>
      <c r="K213" s="564">
        <v>1</v>
      </c>
      <c r="L213" s="574">
        <v>44044</v>
      </c>
      <c r="M213" s="574">
        <v>44196</v>
      </c>
      <c r="N213" s="565">
        <f t="shared" si="9"/>
        <v>21.714285714285715</v>
      </c>
      <c r="O213" s="564">
        <v>1</v>
      </c>
      <c r="P213" s="566">
        <f t="shared" si="8"/>
        <v>1</v>
      </c>
      <c r="Q213" s="567" t="str">
        <f>IF(ISNUMBER(P213),IF(P213=100%,"CUMPLIDA",IF(AND(ISNUMBER(M213),ISNUMBER(CGR!$Q$4)), IF(M213&lt;CGR!$Q$4,"INCUMPLIDA","PROCESO"), "VERIFICAR FECHA")),"SIN VALOR AVANCE")</f>
        <v>CUMPLIDA</v>
      </c>
      <c r="R213" s="576" t="s">
        <v>571</v>
      </c>
    </row>
    <row r="214" spans="2:18" ht="208.5" customHeight="1" x14ac:dyDescent="0.2">
      <c r="B214" s="66" t="s">
        <v>15</v>
      </c>
      <c r="C214" s="61" t="s">
        <v>7</v>
      </c>
      <c r="D214" s="830"/>
      <c r="E214" s="830"/>
      <c r="F214" s="831"/>
      <c r="G214" s="831"/>
      <c r="H214" s="787"/>
      <c r="I214" s="585" t="s">
        <v>392</v>
      </c>
      <c r="J214" s="586" t="s">
        <v>267</v>
      </c>
      <c r="K214" s="580">
        <v>1</v>
      </c>
      <c r="L214" s="560">
        <v>44927</v>
      </c>
      <c r="M214" s="560">
        <v>45230</v>
      </c>
      <c r="N214" s="554">
        <f t="shared" si="9"/>
        <v>43.285714285714285</v>
      </c>
      <c r="O214" s="580">
        <v>0</v>
      </c>
      <c r="P214" s="556">
        <f t="shared" si="8"/>
        <v>0</v>
      </c>
      <c r="Q214" s="557" t="str">
        <f>IF(ISNUMBER(P214),IF(P214=100%,"CUMPLIDA",IF(AND(ISNUMBER(M214),ISNUMBER(CGR!$Q$4)), IF(M214&lt;CGR!$Q$4,"INCUMPLIDA","PROCESO"), "VERIFICAR FECHA")),"SIN VALOR AVANCE")</f>
        <v>PROCESO</v>
      </c>
      <c r="R214" s="576" t="s">
        <v>562</v>
      </c>
    </row>
    <row r="215" spans="2:18" ht="204" customHeight="1" x14ac:dyDescent="0.2">
      <c r="B215" s="66" t="s">
        <v>15</v>
      </c>
      <c r="C215" s="61" t="s">
        <v>7</v>
      </c>
      <c r="D215" s="830"/>
      <c r="E215" s="830"/>
      <c r="F215" s="831"/>
      <c r="G215" s="831"/>
      <c r="H215" s="787"/>
      <c r="I215" s="779" t="s">
        <v>394</v>
      </c>
      <c r="J215" s="587" t="s">
        <v>270</v>
      </c>
      <c r="K215" s="580">
        <v>1</v>
      </c>
      <c r="L215" s="560">
        <v>45231</v>
      </c>
      <c r="M215" s="560">
        <v>45443</v>
      </c>
      <c r="N215" s="554">
        <f t="shared" si="9"/>
        <v>30.285714285714285</v>
      </c>
      <c r="O215" s="581">
        <v>0</v>
      </c>
      <c r="P215" s="556">
        <f t="shared" si="8"/>
        <v>0</v>
      </c>
      <c r="Q215" s="557" t="str">
        <f>IF(ISNUMBER(P215),IF(P215=100%,"CUMPLIDA",IF(AND(ISNUMBER(M215),ISNUMBER(CGR!$Q$4)), IF(M215&lt;CGR!$Q$4,"INCUMPLIDA","PROCESO"), "VERIFICAR FECHA")),"SIN VALOR AVANCE")</f>
        <v>PROCESO</v>
      </c>
      <c r="R215" s="576" t="s">
        <v>562</v>
      </c>
    </row>
    <row r="216" spans="2:18" ht="287.25" customHeight="1" x14ac:dyDescent="0.2">
      <c r="B216" s="66" t="s">
        <v>15</v>
      </c>
      <c r="C216" s="61" t="s">
        <v>7</v>
      </c>
      <c r="D216" s="830"/>
      <c r="E216" s="830"/>
      <c r="F216" s="831"/>
      <c r="G216" s="831"/>
      <c r="H216" s="787"/>
      <c r="I216" s="780"/>
      <c r="J216" s="587" t="s">
        <v>246</v>
      </c>
      <c r="K216" s="580">
        <v>4</v>
      </c>
      <c r="L216" s="560">
        <v>45444</v>
      </c>
      <c r="M216" s="560">
        <v>45808</v>
      </c>
      <c r="N216" s="554">
        <f t="shared" si="9"/>
        <v>52</v>
      </c>
      <c r="O216" s="581">
        <v>0</v>
      </c>
      <c r="P216" s="556">
        <f t="shared" si="8"/>
        <v>0</v>
      </c>
      <c r="Q216" s="557" t="str">
        <f>IF(ISNUMBER(P216),IF(P216=100%,"CUMPLIDA",IF(AND(ISNUMBER(M216),ISNUMBER(CGR!$Q$4)), IF(M216&lt;CGR!$Q$4,"INCUMPLIDA","PROCESO"), "VERIFICAR FECHA")),"SIN VALOR AVANCE")</f>
        <v>PROCESO</v>
      </c>
      <c r="R216" s="576" t="s">
        <v>572</v>
      </c>
    </row>
    <row r="217" spans="2:18" ht="282.75" customHeight="1" x14ac:dyDescent="0.2">
      <c r="B217" s="66" t="s">
        <v>15</v>
      </c>
      <c r="C217" s="61" t="s">
        <v>7</v>
      </c>
      <c r="D217" s="830"/>
      <c r="E217" s="830"/>
      <c r="F217" s="831"/>
      <c r="G217" s="831"/>
      <c r="H217" s="787"/>
      <c r="I217" s="585" t="s">
        <v>397</v>
      </c>
      <c r="J217" s="587" t="s">
        <v>315</v>
      </c>
      <c r="K217" s="580">
        <v>1</v>
      </c>
      <c r="L217" s="560">
        <v>45809</v>
      </c>
      <c r="M217" s="560">
        <v>46022</v>
      </c>
      <c r="N217" s="554">
        <f t="shared" si="9"/>
        <v>30.428571428571427</v>
      </c>
      <c r="O217" s="581">
        <v>0</v>
      </c>
      <c r="P217" s="556">
        <f t="shared" si="8"/>
        <v>0</v>
      </c>
      <c r="Q217" s="557" t="str">
        <f>IF(ISNUMBER(P217),IF(P217=100%,"CUMPLIDA",IF(AND(ISNUMBER(M217),ISNUMBER(CGR!$Q$4)), IF(M217&lt;CGR!$Q$4,"INCUMPLIDA","PROCESO"), "VERIFICAR FECHA")),"SIN VALOR AVANCE")</f>
        <v>PROCESO</v>
      </c>
      <c r="R217" s="576" t="s">
        <v>572</v>
      </c>
    </row>
    <row r="218" spans="2:18" ht="255.75" x14ac:dyDescent="0.2">
      <c r="B218" s="66" t="s">
        <v>15</v>
      </c>
      <c r="C218" s="61" t="s">
        <v>7</v>
      </c>
      <c r="D218" s="830" t="s">
        <v>573</v>
      </c>
      <c r="E218" s="830" t="s">
        <v>531</v>
      </c>
      <c r="F218" s="831" t="s">
        <v>574</v>
      </c>
      <c r="G218" s="831" t="s">
        <v>575</v>
      </c>
      <c r="H218" s="787" t="s">
        <v>534</v>
      </c>
      <c r="I218" s="584" t="s">
        <v>390</v>
      </c>
      <c r="J218" s="551" t="s">
        <v>236</v>
      </c>
      <c r="K218" s="564">
        <v>1</v>
      </c>
      <c r="L218" s="574">
        <v>44044</v>
      </c>
      <c r="M218" s="574">
        <v>44196</v>
      </c>
      <c r="N218" s="565">
        <f t="shared" si="9"/>
        <v>21.714285714285715</v>
      </c>
      <c r="O218" s="564">
        <v>1</v>
      </c>
      <c r="P218" s="566">
        <f t="shared" si="8"/>
        <v>1</v>
      </c>
      <c r="Q218" s="567" t="str">
        <f>IF(ISNUMBER(P218),IF(P218=100%,"CUMPLIDA",IF(AND(ISNUMBER(M218),ISNUMBER(CGR!$Q$4)), IF(M218&lt;CGR!$Q$4,"INCUMPLIDA","PROCESO"), "VERIFICAR FECHA")),"SIN VALOR AVANCE")</f>
        <v>CUMPLIDA</v>
      </c>
      <c r="R218" s="576" t="s">
        <v>576</v>
      </c>
    </row>
    <row r="219" spans="2:18" ht="210" customHeight="1" x14ac:dyDescent="0.2">
      <c r="B219" s="66" t="s">
        <v>15</v>
      </c>
      <c r="C219" s="61" t="s">
        <v>7</v>
      </c>
      <c r="D219" s="830"/>
      <c r="E219" s="830"/>
      <c r="F219" s="831"/>
      <c r="G219" s="831"/>
      <c r="H219" s="787"/>
      <c r="I219" s="585" t="s">
        <v>392</v>
      </c>
      <c r="J219" s="586" t="s">
        <v>267</v>
      </c>
      <c r="K219" s="580">
        <v>1</v>
      </c>
      <c r="L219" s="560">
        <v>44927</v>
      </c>
      <c r="M219" s="560">
        <v>45230</v>
      </c>
      <c r="N219" s="554">
        <f t="shared" si="9"/>
        <v>43.285714285714285</v>
      </c>
      <c r="O219" s="580">
        <v>0</v>
      </c>
      <c r="P219" s="556">
        <f t="shared" si="8"/>
        <v>0</v>
      </c>
      <c r="Q219" s="557" t="str">
        <f>IF(ISNUMBER(P219),IF(P219=100%,"CUMPLIDA",IF(AND(ISNUMBER(M219),ISNUMBER(CGR!$Q$4)), IF(M219&lt;CGR!$Q$4,"INCUMPLIDA","PROCESO"), "VERIFICAR FECHA")),"SIN VALOR AVANCE")</f>
        <v>PROCESO</v>
      </c>
      <c r="R219" s="576" t="s">
        <v>562</v>
      </c>
    </row>
    <row r="220" spans="2:18" ht="214.5" customHeight="1" x14ac:dyDescent="0.2">
      <c r="B220" s="66" t="s">
        <v>15</v>
      </c>
      <c r="C220" s="61" t="s">
        <v>7</v>
      </c>
      <c r="D220" s="830"/>
      <c r="E220" s="830"/>
      <c r="F220" s="831"/>
      <c r="G220" s="831"/>
      <c r="H220" s="787"/>
      <c r="I220" s="779" t="s">
        <v>394</v>
      </c>
      <c r="J220" s="587" t="s">
        <v>270</v>
      </c>
      <c r="K220" s="580">
        <v>1</v>
      </c>
      <c r="L220" s="560">
        <v>45231</v>
      </c>
      <c r="M220" s="560">
        <v>45443</v>
      </c>
      <c r="N220" s="554">
        <f t="shared" si="9"/>
        <v>30.285714285714285</v>
      </c>
      <c r="O220" s="581">
        <v>0</v>
      </c>
      <c r="P220" s="556">
        <f t="shared" si="8"/>
        <v>0</v>
      </c>
      <c r="Q220" s="557" t="str">
        <f>IF(ISNUMBER(P220),IF(P220=100%,"CUMPLIDA",IF(AND(ISNUMBER(M220),ISNUMBER(CGR!$Q$4)), IF(M220&lt;CGR!$Q$4,"INCUMPLIDA","PROCESO"), "VERIFICAR FECHA")),"SIN VALOR AVANCE")</f>
        <v>PROCESO</v>
      </c>
      <c r="R220" s="576" t="s">
        <v>562</v>
      </c>
    </row>
    <row r="221" spans="2:18" ht="281.25" customHeight="1" x14ac:dyDescent="0.2">
      <c r="B221" s="66" t="s">
        <v>15</v>
      </c>
      <c r="C221" s="61" t="s">
        <v>7</v>
      </c>
      <c r="D221" s="830"/>
      <c r="E221" s="830"/>
      <c r="F221" s="831"/>
      <c r="G221" s="831"/>
      <c r="H221" s="787"/>
      <c r="I221" s="780"/>
      <c r="J221" s="587" t="s">
        <v>246</v>
      </c>
      <c r="K221" s="580">
        <v>4</v>
      </c>
      <c r="L221" s="560">
        <v>45444</v>
      </c>
      <c r="M221" s="560">
        <v>45808</v>
      </c>
      <c r="N221" s="554">
        <f t="shared" si="9"/>
        <v>52</v>
      </c>
      <c r="O221" s="581">
        <v>0</v>
      </c>
      <c r="P221" s="556">
        <f t="shared" si="8"/>
        <v>0</v>
      </c>
      <c r="Q221" s="557" t="str">
        <f>IF(ISNUMBER(P221),IF(P221=100%,"CUMPLIDA",IF(AND(ISNUMBER(M221),ISNUMBER(CGR!$Q$4)), IF(M221&lt;CGR!$Q$4,"INCUMPLIDA","PROCESO"), "VERIFICAR FECHA")),"SIN VALOR AVANCE")</f>
        <v>PROCESO</v>
      </c>
      <c r="R221" s="576" t="s">
        <v>545</v>
      </c>
    </row>
    <row r="222" spans="2:18" ht="288" customHeight="1" x14ac:dyDescent="0.2">
      <c r="B222" s="66" t="s">
        <v>15</v>
      </c>
      <c r="C222" s="61" t="s">
        <v>7</v>
      </c>
      <c r="D222" s="830"/>
      <c r="E222" s="830"/>
      <c r="F222" s="831"/>
      <c r="G222" s="831"/>
      <c r="H222" s="787"/>
      <c r="I222" s="585" t="s">
        <v>397</v>
      </c>
      <c r="J222" s="587" t="s">
        <v>315</v>
      </c>
      <c r="K222" s="580">
        <v>1</v>
      </c>
      <c r="L222" s="560">
        <v>45809</v>
      </c>
      <c r="M222" s="560">
        <v>46022</v>
      </c>
      <c r="N222" s="554">
        <f t="shared" si="9"/>
        <v>30.428571428571427</v>
      </c>
      <c r="O222" s="581">
        <v>0</v>
      </c>
      <c r="P222" s="556">
        <f t="shared" si="8"/>
        <v>0</v>
      </c>
      <c r="Q222" s="557" t="str">
        <f>IF(ISNUMBER(P222),IF(P222=100%,"CUMPLIDA",IF(AND(ISNUMBER(M222),ISNUMBER(CGR!$Q$4)), IF(M222&lt;CGR!$Q$4,"INCUMPLIDA","PROCESO"), "VERIFICAR FECHA")),"SIN VALOR AVANCE")</f>
        <v>PROCESO</v>
      </c>
      <c r="R222" s="576" t="s">
        <v>545</v>
      </c>
    </row>
    <row r="223" spans="2:18" ht="290.25" customHeight="1" x14ac:dyDescent="0.2">
      <c r="B223" s="66" t="s">
        <v>15</v>
      </c>
      <c r="C223" s="61" t="s">
        <v>7</v>
      </c>
      <c r="D223" s="830" t="s">
        <v>577</v>
      </c>
      <c r="E223" s="830" t="s">
        <v>547</v>
      </c>
      <c r="F223" s="831" t="s">
        <v>578</v>
      </c>
      <c r="G223" s="831" t="s">
        <v>579</v>
      </c>
      <c r="H223" s="832" t="s">
        <v>550</v>
      </c>
      <c r="I223" s="588" t="s">
        <v>551</v>
      </c>
      <c r="J223" s="576" t="s">
        <v>552</v>
      </c>
      <c r="K223" s="593">
        <v>1</v>
      </c>
      <c r="L223" s="594">
        <v>44927</v>
      </c>
      <c r="M223" s="594">
        <v>45016</v>
      </c>
      <c r="N223" s="554">
        <f t="shared" si="9"/>
        <v>12.714285714285714</v>
      </c>
      <c r="O223" s="593">
        <v>0</v>
      </c>
      <c r="P223" s="556">
        <f t="shared" si="8"/>
        <v>0</v>
      </c>
      <c r="Q223" s="557" t="str">
        <f>IF(ISNUMBER(P223),IF(P223=100%,"CUMPLIDA",IF(AND(ISNUMBER(M223),ISNUMBER(CGR!$Q$4)), IF(M223&lt;CGR!$Q$4,"INCUMPLIDA","PROCESO"), "VERIFICAR FECHA")),"SIN VALOR AVANCE")</f>
        <v>PROCESO</v>
      </c>
      <c r="R223" s="558" t="s">
        <v>580</v>
      </c>
    </row>
    <row r="224" spans="2:18" ht="258.75" customHeight="1" x14ac:dyDescent="0.2">
      <c r="B224" s="66" t="s">
        <v>15</v>
      </c>
      <c r="C224" s="61" t="s">
        <v>7</v>
      </c>
      <c r="D224" s="830"/>
      <c r="E224" s="830"/>
      <c r="F224" s="831"/>
      <c r="G224" s="831"/>
      <c r="H224" s="832"/>
      <c r="I224" s="576" t="s">
        <v>554</v>
      </c>
      <c r="J224" s="576" t="s">
        <v>555</v>
      </c>
      <c r="K224" s="596">
        <v>2</v>
      </c>
      <c r="L224" s="594">
        <v>45017</v>
      </c>
      <c r="M224" s="594">
        <v>45138</v>
      </c>
      <c r="N224" s="554">
        <f t="shared" si="9"/>
        <v>17.285714285714285</v>
      </c>
      <c r="O224" s="581">
        <v>0</v>
      </c>
      <c r="P224" s="556">
        <f t="shared" si="8"/>
        <v>0</v>
      </c>
      <c r="Q224" s="557" t="str">
        <f>IF(ISNUMBER(P224),IF(P224=100%,"CUMPLIDA",IF(AND(ISNUMBER(M224),ISNUMBER(CGR!$Q$4)), IF(M224&lt;CGR!$Q$4,"INCUMPLIDA","PROCESO"), "VERIFICAR FECHA")),"SIN VALOR AVANCE")</f>
        <v>PROCESO</v>
      </c>
      <c r="R224" s="558" t="s">
        <v>556</v>
      </c>
    </row>
    <row r="225" spans="2:18" ht="267.75" customHeight="1" x14ac:dyDescent="0.2">
      <c r="B225" s="66" t="s">
        <v>15</v>
      </c>
      <c r="C225" s="61" t="s">
        <v>7</v>
      </c>
      <c r="D225" s="830"/>
      <c r="E225" s="830"/>
      <c r="F225" s="831"/>
      <c r="G225" s="831"/>
      <c r="H225" s="832"/>
      <c r="I225" s="588" t="s">
        <v>557</v>
      </c>
      <c r="J225" s="576" t="s">
        <v>555</v>
      </c>
      <c r="K225" s="596">
        <v>2</v>
      </c>
      <c r="L225" s="594">
        <v>45017</v>
      </c>
      <c r="M225" s="594">
        <v>45138</v>
      </c>
      <c r="N225" s="554">
        <f t="shared" si="9"/>
        <v>17.285714285714285</v>
      </c>
      <c r="O225" s="552">
        <v>0</v>
      </c>
      <c r="P225" s="556">
        <f t="shared" si="8"/>
        <v>0</v>
      </c>
      <c r="Q225" s="557" t="str">
        <f>IF(ISNUMBER(P225),IF(P225=100%,"CUMPLIDA",IF(AND(ISNUMBER(M225),ISNUMBER(CGR!$Q$4)), IF(M225&lt;CGR!$Q$4,"INCUMPLIDA","PROCESO"), "VERIFICAR FECHA")),"SIN VALOR AVANCE")</f>
        <v>PROCESO</v>
      </c>
      <c r="R225" s="558" t="s">
        <v>556</v>
      </c>
    </row>
    <row r="226" spans="2:18" ht="255.6" customHeight="1" x14ac:dyDescent="0.2">
      <c r="B226" s="66" t="s">
        <v>15</v>
      </c>
      <c r="C226" s="61" t="s">
        <v>7</v>
      </c>
      <c r="D226" s="830" t="s">
        <v>581</v>
      </c>
      <c r="E226" s="830" t="s">
        <v>582</v>
      </c>
      <c r="F226" s="831" t="s">
        <v>583</v>
      </c>
      <c r="G226" s="831" t="s">
        <v>584</v>
      </c>
      <c r="H226" s="787" t="s">
        <v>534</v>
      </c>
      <c r="I226" s="584" t="s">
        <v>390</v>
      </c>
      <c r="J226" s="551" t="s">
        <v>236</v>
      </c>
      <c r="K226" s="564">
        <v>1</v>
      </c>
      <c r="L226" s="574">
        <v>44044</v>
      </c>
      <c r="M226" s="574">
        <v>44196</v>
      </c>
      <c r="N226" s="565">
        <f t="shared" si="9"/>
        <v>21.714285714285715</v>
      </c>
      <c r="O226" s="564">
        <v>1</v>
      </c>
      <c r="P226" s="566">
        <f t="shared" si="8"/>
        <v>1</v>
      </c>
      <c r="Q226" s="567" t="str">
        <f>IF(ISNUMBER(P226),IF(P226=100%,"CUMPLIDA",IF(AND(ISNUMBER(M226),ISNUMBER(CGR!$Q$4)), IF(M226&lt;CGR!$Q$4,"INCUMPLIDA","PROCESO"), "VERIFICAR FECHA")),"SIN VALOR AVANCE")</f>
        <v>CUMPLIDA</v>
      </c>
      <c r="R226" s="576" t="s">
        <v>585</v>
      </c>
    </row>
    <row r="227" spans="2:18" ht="202.5" customHeight="1" x14ac:dyDescent="0.2">
      <c r="B227" s="66" t="s">
        <v>15</v>
      </c>
      <c r="C227" s="61" t="s">
        <v>7</v>
      </c>
      <c r="D227" s="830"/>
      <c r="E227" s="830"/>
      <c r="F227" s="831"/>
      <c r="G227" s="831"/>
      <c r="H227" s="787"/>
      <c r="I227" s="585" t="s">
        <v>392</v>
      </c>
      <c r="J227" s="586" t="s">
        <v>267</v>
      </c>
      <c r="K227" s="580">
        <v>1</v>
      </c>
      <c r="L227" s="560">
        <v>44927</v>
      </c>
      <c r="M227" s="560">
        <v>45230</v>
      </c>
      <c r="N227" s="554">
        <f t="shared" si="9"/>
        <v>43.285714285714285</v>
      </c>
      <c r="O227" s="580">
        <v>0</v>
      </c>
      <c r="P227" s="556">
        <f t="shared" si="8"/>
        <v>0</v>
      </c>
      <c r="Q227" s="557" t="str">
        <f>IF(ISNUMBER(P227),IF(P227=100%,"CUMPLIDA",IF(AND(ISNUMBER(M227),ISNUMBER(CGR!$Q$4)), IF(M227&lt;CGR!$Q$4,"INCUMPLIDA","PROCESO"), "VERIFICAR FECHA")),"SIN VALOR AVANCE")</f>
        <v>PROCESO</v>
      </c>
      <c r="R227" s="576" t="s">
        <v>586</v>
      </c>
    </row>
    <row r="228" spans="2:18" ht="224.25" customHeight="1" x14ac:dyDescent="0.2">
      <c r="B228" s="66" t="s">
        <v>15</v>
      </c>
      <c r="C228" s="61" t="s">
        <v>7</v>
      </c>
      <c r="D228" s="830"/>
      <c r="E228" s="830"/>
      <c r="F228" s="831"/>
      <c r="G228" s="831"/>
      <c r="H228" s="787"/>
      <c r="I228" s="779" t="s">
        <v>394</v>
      </c>
      <c r="J228" s="587" t="s">
        <v>270</v>
      </c>
      <c r="K228" s="580">
        <v>1</v>
      </c>
      <c r="L228" s="560">
        <v>45231</v>
      </c>
      <c r="M228" s="560">
        <v>45443</v>
      </c>
      <c r="N228" s="554">
        <f t="shared" si="9"/>
        <v>30.285714285714285</v>
      </c>
      <c r="O228" s="581">
        <v>0</v>
      </c>
      <c r="P228" s="556">
        <f t="shared" si="8"/>
        <v>0</v>
      </c>
      <c r="Q228" s="557" t="str">
        <f>IF(ISNUMBER(P228),IF(P228=100%,"CUMPLIDA",IF(AND(ISNUMBER(M228),ISNUMBER(CGR!$Q$4)), IF(M228&lt;CGR!$Q$4,"INCUMPLIDA","PROCESO"), "VERIFICAR FECHA")),"SIN VALOR AVANCE")</f>
        <v>PROCESO</v>
      </c>
      <c r="R228" s="576" t="s">
        <v>587</v>
      </c>
    </row>
    <row r="229" spans="2:18" ht="278.25" customHeight="1" x14ac:dyDescent="0.2">
      <c r="B229" s="66" t="s">
        <v>15</v>
      </c>
      <c r="C229" s="61" t="s">
        <v>7</v>
      </c>
      <c r="D229" s="830"/>
      <c r="E229" s="830"/>
      <c r="F229" s="831"/>
      <c r="G229" s="831"/>
      <c r="H229" s="787"/>
      <c r="I229" s="780"/>
      <c r="J229" s="587" t="s">
        <v>246</v>
      </c>
      <c r="K229" s="580">
        <v>4</v>
      </c>
      <c r="L229" s="560">
        <v>45444</v>
      </c>
      <c r="M229" s="560">
        <v>45808</v>
      </c>
      <c r="N229" s="554">
        <f t="shared" si="9"/>
        <v>52</v>
      </c>
      <c r="O229" s="581">
        <v>0</v>
      </c>
      <c r="P229" s="556">
        <f t="shared" si="8"/>
        <v>0</v>
      </c>
      <c r="Q229" s="557" t="str">
        <f>IF(ISNUMBER(P229),IF(P229=100%,"CUMPLIDA",IF(AND(ISNUMBER(M229),ISNUMBER(CGR!$Q$4)), IF(M229&lt;CGR!$Q$4,"INCUMPLIDA","PROCESO"), "VERIFICAR FECHA")),"SIN VALOR AVANCE")</f>
        <v>PROCESO</v>
      </c>
      <c r="R229" s="576" t="s">
        <v>545</v>
      </c>
    </row>
    <row r="230" spans="2:18" ht="282.75" customHeight="1" x14ac:dyDescent="0.2">
      <c r="B230" s="66" t="s">
        <v>15</v>
      </c>
      <c r="C230" s="61" t="s">
        <v>7</v>
      </c>
      <c r="D230" s="830"/>
      <c r="E230" s="830"/>
      <c r="F230" s="831"/>
      <c r="G230" s="831"/>
      <c r="H230" s="787"/>
      <c r="I230" s="585" t="s">
        <v>397</v>
      </c>
      <c r="J230" s="587" t="s">
        <v>315</v>
      </c>
      <c r="K230" s="580">
        <v>1</v>
      </c>
      <c r="L230" s="560">
        <v>45809</v>
      </c>
      <c r="M230" s="560">
        <v>46022</v>
      </c>
      <c r="N230" s="554">
        <f t="shared" si="9"/>
        <v>30.428571428571427</v>
      </c>
      <c r="O230" s="581">
        <v>0</v>
      </c>
      <c r="P230" s="556">
        <f t="shared" ref="P230:P293" si="10">O230/K230</f>
        <v>0</v>
      </c>
      <c r="Q230" s="557" t="str">
        <f>IF(ISNUMBER(P230),IF(P230=100%,"CUMPLIDA",IF(AND(ISNUMBER(M230),ISNUMBER(CGR!$Q$4)), IF(M230&lt;CGR!$Q$4,"INCUMPLIDA","PROCESO"), "VERIFICAR FECHA")),"SIN VALOR AVANCE")</f>
        <v>PROCESO</v>
      </c>
      <c r="R230" s="576" t="s">
        <v>545</v>
      </c>
    </row>
    <row r="231" spans="2:18" ht="270.60000000000002" customHeight="1" x14ac:dyDescent="0.2">
      <c r="B231" s="66" t="s">
        <v>15</v>
      </c>
      <c r="C231" s="61" t="s">
        <v>7</v>
      </c>
      <c r="D231" s="830" t="s">
        <v>588</v>
      </c>
      <c r="E231" s="830" t="s">
        <v>589</v>
      </c>
      <c r="F231" s="831" t="s">
        <v>590</v>
      </c>
      <c r="G231" s="831" t="s">
        <v>591</v>
      </c>
      <c r="H231" s="787" t="s">
        <v>534</v>
      </c>
      <c r="I231" s="584" t="s">
        <v>390</v>
      </c>
      <c r="J231" s="551" t="s">
        <v>236</v>
      </c>
      <c r="K231" s="564">
        <v>1</v>
      </c>
      <c r="L231" s="574">
        <v>44044</v>
      </c>
      <c r="M231" s="574">
        <v>44196</v>
      </c>
      <c r="N231" s="565">
        <f t="shared" si="9"/>
        <v>21.714285714285715</v>
      </c>
      <c r="O231" s="564">
        <v>1</v>
      </c>
      <c r="P231" s="566">
        <f t="shared" si="10"/>
        <v>1</v>
      </c>
      <c r="Q231" s="567" t="str">
        <f>IF(ISNUMBER(P231),IF(P231=100%,"CUMPLIDA",IF(AND(ISNUMBER(M231),ISNUMBER(CGR!$Q$4)), IF(M231&lt;CGR!$Q$4,"INCUMPLIDA","PROCESO"), "VERIFICAR FECHA")),"SIN VALOR AVANCE")</f>
        <v>CUMPLIDA</v>
      </c>
      <c r="R231" s="576" t="s">
        <v>592</v>
      </c>
    </row>
    <row r="232" spans="2:18" ht="213" customHeight="1" x14ac:dyDescent="0.2">
      <c r="B232" s="66" t="s">
        <v>15</v>
      </c>
      <c r="C232" s="61" t="s">
        <v>7</v>
      </c>
      <c r="D232" s="830"/>
      <c r="E232" s="830"/>
      <c r="F232" s="831"/>
      <c r="G232" s="831"/>
      <c r="H232" s="787"/>
      <c r="I232" s="585" t="s">
        <v>392</v>
      </c>
      <c r="J232" s="586" t="s">
        <v>267</v>
      </c>
      <c r="K232" s="580">
        <v>1</v>
      </c>
      <c r="L232" s="560">
        <v>44927</v>
      </c>
      <c r="M232" s="560">
        <v>45230</v>
      </c>
      <c r="N232" s="554">
        <f t="shared" si="9"/>
        <v>43.285714285714285</v>
      </c>
      <c r="O232" s="580">
        <v>0</v>
      </c>
      <c r="P232" s="556">
        <f t="shared" si="10"/>
        <v>0</v>
      </c>
      <c r="Q232" s="557" t="str">
        <f>IF(ISNUMBER(P232),IF(P232=100%,"CUMPLIDA",IF(AND(ISNUMBER(M232),ISNUMBER(CGR!$Q$4)), IF(M232&lt;CGR!$Q$4,"INCUMPLIDA","PROCESO"), "VERIFICAR FECHA")),"SIN VALOR AVANCE")</f>
        <v>PROCESO</v>
      </c>
      <c r="R232" s="576" t="s">
        <v>562</v>
      </c>
    </row>
    <row r="233" spans="2:18" ht="214.5" customHeight="1" x14ac:dyDescent="0.2">
      <c r="B233" s="66" t="s">
        <v>15</v>
      </c>
      <c r="C233" s="61" t="s">
        <v>7</v>
      </c>
      <c r="D233" s="830"/>
      <c r="E233" s="830"/>
      <c r="F233" s="831"/>
      <c r="G233" s="831"/>
      <c r="H233" s="787"/>
      <c r="I233" s="779" t="s">
        <v>394</v>
      </c>
      <c r="J233" s="587" t="s">
        <v>270</v>
      </c>
      <c r="K233" s="580">
        <v>1</v>
      </c>
      <c r="L233" s="560">
        <v>45231</v>
      </c>
      <c r="M233" s="560">
        <v>45443</v>
      </c>
      <c r="N233" s="554">
        <f t="shared" si="9"/>
        <v>30.285714285714285</v>
      </c>
      <c r="O233" s="581">
        <v>0</v>
      </c>
      <c r="P233" s="556">
        <f t="shared" si="10"/>
        <v>0</v>
      </c>
      <c r="Q233" s="557" t="str">
        <f>IF(ISNUMBER(P233),IF(P233=100%,"CUMPLIDA",IF(AND(ISNUMBER(M233),ISNUMBER(CGR!$Q$4)), IF(M233&lt;CGR!$Q$4,"INCUMPLIDA","PROCESO"), "VERIFICAR FECHA")),"SIN VALOR AVANCE")</f>
        <v>PROCESO</v>
      </c>
      <c r="R233" s="576" t="s">
        <v>562</v>
      </c>
    </row>
    <row r="234" spans="2:18" ht="289.5" customHeight="1" x14ac:dyDescent="0.2">
      <c r="B234" s="66" t="s">
        <v>15</v>
      </c>
      <c r="C234" s="61" t="s">
        <v>7</v>
      </c>
      <c r="D234" s="830"/>
      <c r="E234" s="830"/>
      <c r="F234" s="831"/>
      <c r="G234" s="831"/>
      <c r="H234" s="787"/>
      <c r="I234" s="780"/>
      <c r="J234" s="587" t="s">
        <v>246</v>
      </c>
      <c r="K234" s="580">
        <v>4</v>
      </c>
      <c r="L234" s="560">
        <v>45444</v>
      </c>
      <c r="M234" s="560">
        <v>45808</v>
      </c>
      <c r="N234" s="554">
        <f t="shared" si="9"/>
        <v>52</v>
      </c>
      <c r="O234" s="581">
        <v>0</v>
      </c>
      <c r="P234" s="556">
        <f t="shared" si="10"/>
        <v>0</v>
      </c>
      <c r="Q234" s="557" t="str">
        <f>IF(ISNUMBER(P234),IF(P234=100%,"CUMPLIDA",IF(AND(ISNUMBER(M234),ISNUMBER(CGR!$Q$4)), IF(M234&lt;CGR!$Q$4,"INCUMPLIDA","PROCESO"), "VERIFICAR FECHA")),"SIN VALOR AVANCE")</f>
        <v>PROCESO</v>
      </c>
      <c r="R234" s="576" t="s">
        <v>563</v>
      </c>
    </row>
    <row r="235" spans="2:18" ht="310.5" customHeight="1" x14ac:dyDescent="0.2">
      <c r="B235" s="66" t="s">
        <v>15</v>
      </c>
      <c r="C235" s="61" t="s">
        <v>7</v>
      </c>
      <c r="D235" s="830"/>
      <c r="E235" s="830"/>
      <c r="F235" s="831"/>
      <c r="G235" s="831"/>
      <c r="H235" s="787"/>
      <c r="I235" s="585" t="s">
        <v>397</v>
      </c>
      <c r="J235" s="587" t="s">
        <v>315</v>
      </c>
      <c r="K235" s="580">
        <v>1</v>
      </c>
      <c r="L235" s="560">
        <v>45809</v>
      </c>
      <c r="M235" s="560">
        <v>46022</v>
      </c>
      <c r="N235" s="554">
        <f t="shared" si="9"/>
        <v>30.428571428571427</v>
      </c>
      <c r="O235" s="581">
        <v>0</v>
      </c>
      <c r="P235" s="556">
        <f t="shared" si="10"/>
        <v>0</v>
      </c>
      <c r="Q235" s="557" t="str">
        <f>IF(ISNUMBER(P235),IF(P235=100%,"CUMPLIDA",IF(AND(ISNUMBER(M235),ISNUMBER(CGR!$Q$4)), IF(M235&lt;CGR!$Q$4,"INCUMPLIDA","PROCESO"), "VERIFICAR FECHA")),"SIN VALOR AVANCE")</f>
        <v>PROCESO</v>
      </c>
      <c r="R235" s="576" t="s">
        <v>563</v>
      </c>
    </row>
    <row r="236" spans="2:18" ht="251.25" customHeight="1" x14ac:dyDescent="0.2">
      <c r="B236" s="66" t="s">
        <v>15</v>
      </c>
      <c r="C236" s="61" t="s">
        <v>7</v>
      </c>
      <c r="D236" s="830" t="s">
        <v>593</v>
      </c>
      <c r="E236" s="830" t="s">
        <v>531</v>
      </c>
      <c r="F236" s="831" t="s">
        <v>594</v>
      </c>
      <c r="G236" s="831" t="s">
        <v>595</v>
      </c>
      <c r="H236" s="787" t="s">
        <v>534</v>
      </c>
      <c r="I236" s="584" t="s">
        <v>390</v>
      </c>
      <c r="J236" s="551" t="s">
        <v>236</v>
      </c>
      <c r="K236" s="564">
        <v>1</v>
      </c>
      <c r="L236" s="574">
        <v>44044</v>
      </c>
      <c r="M236" s="574">
        <v>44196</v>
      </c>
      <c r="N236" s="565">
        <f t="shared" si="9"/>
        <v>21.714285714285715</v>
      </c>
      <c r="O236" s="564">
        <v>1</v>
      </c>
      <c r="P236" s="566">
        <f t="shared" si="10"/>
        <v>1</v>
      </c>
      <c r="Q236" s="567" t="str">
        <f>IF(ISNUMBER(P236),IF(P236=100%,"CUMPLIDA",IF(AND(ISNUMBER(M236),ISNUMBER(CGR!$Q$4)), IF(M236&lt;CGR!$Q$4,"INCUMPLIDA","PROCESO"), "VERIFICAR FECHA")),"SIN VALOR AVANCE")</f>
        <v>CUMPLIDA</v>
      </c>
      <c r="R236" s="576" t="s">
        <v>596</v>
      </c>
    </row>
    <row r="237" spans="2:18" ht="206.25" customHeight="1" x14ac:dyDescent="0.2">
      <c r="B237" s="66" t="s">
        <v>15</v>
      </c>
      <c r="C237" s="61" t="s">
        <v>7</v>
      </c>
      <c r="D237" s="830"/>
      <c r="E237" s="830"/>
      <c r="F237" s="831"/>
      <c r="G237" s="831"/>
      <c r="H237" s="787"/>
      <c r="I237" s="585" t="s">
        <v>392</v>
      </c>
      <c r="J237" s="586" t="s">
        <v>267</v>
      </c>
      <c r="K237" s="580">
        <v>1</v>
      </c>
      <c r="L237" s="560">
        <v>44927</v>
      </c>
      <c r="M237" s="560">
        <v>45230</v>
      </c>
      <c r="N237" s="554">
        <f t="shared" si="9"/>
        <v>43.285714285714285</v>
      </c>
      <c r="O237" s="580">
        <v>0</v>
      </c>
      <c r="P237" s="556">
        <f t="shared" si="10"/>
        <v>0</v>
      </c>
      <c r="Q237" s="557" t="str">
        <f>IF(ISNUMBER(P237),IF(P237=100%,"CUMPLIDA",IF(AND(ISNUMBER(M237),ISNUMBER(CGR!$Q$4)), IF(M237&lt;CGR!$Q$4,"INCUMPLIDA","PROCESO"), "VERIFICAR FECHA")),"SIN VALOR AVANCE")</f>
        <v>PROCESO</v>
      </c>
      <c r="R237" s="576" t="s">
        <v>544</v>
      </c>
    </row>
    <row r="238" spans="2:18" ht="197.25" customHeight="1" x14ac:dyDescent="0.2">
      <c r="B238" s="66" t="s">
        <v>15</v>
      </c>
      <c r="C238" s="61" t="s">
        <v>7</v>
      </c>
      <c r="D238" s="830"/>
      <c r="E238" s="830"/>
      <c r="F238" s="831"/>
      <c r="G238" s="831"/>
      <c r="H238" s="787"/>
      <c r="I238" s="779" t="s">
        <v>394</v>
      </c>
      <c r="J238" s="587" t="s">
        <v>270</v>
      </c>
      <c r="K238" s="580">
        <v>1</v>
      </c>
      <c r="L238" s="560">
        <v>45231</v>
      </c>
      <c r="M238" s="560">
        <v>45443</v>
      </c>
      <c r="N238" s="554">
        <f t="shared" si="9"/>
        <v>30.285714285714285</v>
      </c>
      <c r="O238" s="581">
        <v>0</v>
      </c>
      <c r="P238" s="556">
        <f t="shared" si="10"/>
        <v>0</v>
      </c>
      <c r="Q238" s="557" t="str">
        <f>IF(ISNUMBER(P238),IF(P238=100%,"CUMPLIDA",IF(AND(ISNUMBER(M238),ISNUMBER(CGR!$Q$4)), IF(M238&lt;CGR!$Q$4,"INCUMPLIDA","PROCESO"), "VERIFICAR FECHA")),"SIN VALOR AVANCE")</f>
        <v>PROCESO</v>
      </c>
      <c r="R238" s="576" t="s">
        <v>544</v>
      </c>
    </row>
    <row r="239" spans="2:18" ht="279.75" customHeight="1" x14ac:dyDescent="0.2">
      <c r="B239" s="66" t="s">
        <v>15</v>
      </c>
      <c r="C239" s="61" t="s">
        <v>7</v>
      </c>
      <c r="D239" s="830"/>
      <c r="E239" s="830"/>
      <c r="F239" s="831"/>
      <c r="G239" s="831"/>
      <c r="H239" s="787"/>
      <c r="I239" s="780"/>
      <c r="J239" s="587" t="s">
        <v>246</v>
      </c>
      <c r="K239" s="580">
        <v>4</v>
      </c>
      <c r="L239" s="560">
        <v>45444</v>
      </c>
      <c r="M239" s="560">
        <v>45808</v>
      </c>
      <c r="N239" s="554">
        <f t="shared" si="9"/>
        <v>52</v>
      </c>
      <c r="O239" s="581">
        <v>0</v>
      </c>
      <c r="P239" s="556">
        <f t="shared" si="10"/>
        <v>0</v>
      </c>
      <c r="Q239" s="557" t="str">
        <f>IF(ISNUMBER(P239),IF(P239=100%,"CUMPLIDA",IF(AND(ISNUMBER(M239),ISNUMBER(CGR!$Q$4)), IF(M239&lt;CGR!$Q$4,"INCUMPLIDA","PROCESO"), "VERIFICAR FECHA")),"SIN VALOR AVANCE")</f>
        <v>PROCESO</v>
      </c>
      <c r="R239" s="576" t="s">
        <v>545</v>
      </c>
    </row>
    <row r="240" spans="2:18" ht="279.75" customHeight="1" x14ac:dyDescent="0.2">
      <c r="B240" s="66" t="s">
        <v>15</v>
      </c>
      <c r="C240" s="61" t="s">
        <v>7</v>
      </c>
      <c r="D240" s="830"/>
      <c r="E240" s="830"/>
      <c r="F240" s="831"/>
      <c r="G240" s="831"/>
      <c r="H240" s="787"/>
      <c r="I240" s="585" t="s">
        <v>397</v>
      </c>
      <c r="J240" s="587" t="s">
        <v>315</v>
      </c>
      <c r="K240" s="580">
        <v>1</v>
      </c>
      <c r="L240" s="560">
        <v>45809</v>
      </c>
      <c r="M240" s="560">
        <v>46022</v>
      </c>
      <c r="N240" s="554">
        <f t="shared" si="9"/>
        <v>30.428571428571427</v>
      </c>
      <c r="O240" s="581">
        <v>0</v>
      </c>
      <c r="P240" s="556">
        <f t="shared" si="10"/>
        <v>0</v>
      </c>
      <c r="Q240" s="557" t="str">
        <f>IF(ISNUMBER(P240),IF(P240=100%,"CUMPLIDA",IF(AND(ISNUMBER(M240),ISNUMBER(CGR!$Q$4)), IF(M240&lt;CGR!$Q$4,"INCUMPLIDA","PROCESO"), "VERIFICAR FECHA")),"SIN VALOR AVANCE")</f>
        <v>PROCESO</v>
      </c>
      <c r="R240" s="576" t="s">
        <v>545</v>
      </c>
    </row>
    <row r="241" spans="2:18" ht="288" customHeight="1" x14ac:dyDescent="0.2">
      <c r="B241" s="66" t="s">
        <v>15</v>
      </c>
      <c r="C241" s="61" t="s">
        <v>7</v>
      </c>
      <c r="D241" s="830" t="s">
        <v>597</v>
      </c>
      <c r="E241" s="830" t="s">
        <v>547</v>
      </c>
      <c r="F241" s="831" t="s">
        <v>598</v>
      </c>
      <c r="G241" s="831" t="s">
        <v>599</v>
      </c>
      <c r="H241" s="787" t="s">
        <v>534</v>
      </c>
      <c r="I241" s="584" t="s">
        <v>390</v>
      </c>
      <c r="J241" s="551" t="s">
        <v>236</v>
      </c>
      <c r="K241" s="564">
        <v>1</v>
      </c>
      <c r="L241" s="574">
        <v>44044</v>
      </c>
      <c r="M241" s="574">
        <v>44196</v>
      </c>
      <c r="N241" s="565">
        <f t="shared" si="9"/>
        <v>21.714285714285715</v>
      </c>
      <c r="O241" s="564">
        <v>1</v>
      </c>
      <c r="P241" s="566">
        <f t="shared" si="10"/>
        <v>1</v>
      </c>
      <c r="Q241" s="567" t="str">
        <f>IF(ISNUMBER(P241),IF(P241=100%,"CUMPLIDA",IF(AND(ISNUMBER(M241),ISNUMBER(CGR!$Q$4)), IF(M241&lt;CGR!$Q$4,"INCUMPLIDA","PROCESO"), "VERIFICAR FECHA")),"SIN VALOR AVANCE")</f>
        <v>CUMPLIDA</v>
      </c>
      <c r="R241" s="576" t="s">
        <v>600</v>
      </c>
    </row>
    <row r="242" spans="2:18" ht="200.45" customHeight="1" x14ac:dyDescent="0.2">
      <c r="B242" s="66" t="s">
        <v>15</v>
      </c>
      <c r="C242" s="61" t="s">
        <v>7</v>
      </c>
      <c r="D242" s="830"/>
      <c r="E242" s="830"/>
      <c r="F242" s="831"/>
      <c r="G242" s="831"/>
      <c r="H242" s="787"/>
      <c r="I242" s="585" t="s">
        <v>392</v>
      </c>
      <c r="J242" s="586" t="s">
        <v>267</v>
      </c>
      <c r="K242" s="580">
        <v>1</v>
      </c>
      <c r="L242" s="560">
        <v>44927</v>
      </c>
      <c r="M242" s="560">
        <v>45230</v>
      </c>
      <c r="N242" s="554">
        <f t="shared" si="9"/>
        <v>43.285714285714285</v>
      </c>
      <c r="O242" s="580">
        <v>0</v>
      </c>
      <c r="P242" s="556">
        <f t="shared" si="10"/>
        <v>0</v>
      </c>
      <c r="Q242" s="557" t="str">
        <f>IF(ISNUMBER(P242),IF(P242=100%,"CUMPLIDA",IF(AND(ISNUMBER(M242),ISNUMBER(CGR!$Q$4)), IF(M242&lt;CGR!$Q$4,"INCUMPLIDA","PROCESO"), "VERIFICAR FECHA")),"SIN VALOR AVANCE")</f>
        <v>PROCESO</v>
      </c>
      <c r="R242" s="576" t="s">
        <v>562</v>
      </c>
    </row>
    <row r="243" spans="2:18" ht="199.5" customHeight="1" x14ac:dyDescent="0.2">
      <c r="B243" s="66" t="s">
        <v>15</v>
      </c>
      <c r="C243" s="61" t="s">
        <v>7</v>
      </c>
      <c r="D243" s="830"/>
      <c r="E243" s="830"/>
      <c r="F243" s="831"/>
      <c r="G243" s="831"/>
      <c r="H243" s="787"/>
      <c r="I243" s="779" t="s">
        <v>394</v>
      </c>
      <c r="J243" s="587" t="s">
        <v>270</v>
      </c>
      <c r="K243" s="580">
        <v>1</v>
      </c>
      <c r="L243" s="560">
        <v>45231</v>
      </c>
      <c r="M243" s="560">
        <v>45443</v>
      </c>
      <c r="N243" s="554">
        <f t="shared" si="9"/>
        <v>30.285714285714285</v>
      </c>
      <c r="O243" s="581">
        <v>0</v>
      </c>
      <c r="P243" s="556">
        <f t="shared" si="10"/>
        <v>0</v>
      </c>
      <c r="Q243" s="557" t="str">
        <f>IF(ISNUMBER(P243),IF(P243=100%,"CUMPLIDA",IF(AND(ISNUMBER(M243),ISNUMBER(CGR!$Q$4)), IF(M243&lt;CGR!$Q$4,"INCUMPLIDA","PROCESO"), "VERIFICAR FECHA")),"SIN VALOR AVANCE")</f>
        <v>PROCESO</v>
      </c>
      <c r="R243" s="576" t="s">
        <v>562</v>
      </c>
    </row>
    <row r="244" spans="2:18" ht="294.60000000000002" customHeight="1" x14ac:dyDescent="0.2">
      <c r="B244" s="66" t="s">
        <v>15</v>
      </c>
      <c r="C244" s="61" t="s">
        <v>7</v>
      </c>
      <c r="D244" s="830"/>
      <c r="E244" s="830"/>
      <c r="F244" s="831"/>
      <c r="G244" s="831"/>
      <c r="H244" s="787"/>
      <c r="I244" s="780"/>
      <c r="J244" s="587" t="s">
        <v>246</v>
      </c>
      <c r="K244" s="580">
        <v>4</v>
      </c>
      <c r="L244" s="560">
        <v>45444</v>
      </c>
      <c r="M244" s="560">
        <v>45808</v>
      </c>
      <c r="N244" s="554">
        <f t="shared" si="9"/>
        <v>52</v>
      </c>
      <c r="O244" s="581">
        <v>0</v>
      </c>
      <c r="P244" s="556">
        <f t="shared" si="10"/>
        <v>0</v>
      </c>
      <c r="Q244" s="557" t="str">
        <f>IF(ISNUMBER(P244),IF(P244=100%,"CUMPLIDA",IF(AND(ISNUMBER(M244),ISNUMBER(CGR!$Q$4)), IF(M244&lt;CGR!$Q$4,"INCUMPLIDA","PROCESO"), "VERIFICAR FECHA")),"SIN VALOR AVANCE")</f>
        <v>PROCESO</v>
      </c>
      <c r="R244" s="576" t="s">
        <v>545</v>
      </c>
    </row>
    <row r="245" spans="2:18" ht="294.60000000000002" customHeight="1" x14ac:dyDescent="0.2">
      <c r="B245" s="66" t="s">
        <v>15</v>
      </c>
      <c r="C245" s="61" t="s">
        <v>7</v>
      </c>
      <c r="D245" s="830"/>
      <c r="E245" s="830"/>
      <c r="F245" s="831"/>
      <c r="G245" s="831"/>
      <c r="H245" s="787"/>
      <c r="I245" s="585" t="s">
        <v>397</v>
      </c>
      <c r="J245" s="587" t="s">
        <v>315</v>
      </c>
      <c r="K245" s="580">
        <v>1</v>
      </c>
      <c r="L245" s="560">
        <v>45809</v>
      </c>
      <c r="M245" s="560">
        <v>46022</v>
      </c>
      <c r="N245" s="554">
        <f t="shared" si="9"/>
        <v>30.428571428571427</v>
      </c>
      <c r="O245" s="581">
        <v>0</v>
      </c>
      <c r="P245" s="556">
        <f t="shared" si="10"/>
        <v>0</v>
      </c>
      <c r="Q245" s="557" t="str">
        <f>IF(ISNUMBER(P245),IF(P245=100%,"CUMPLIDA",IF(AND(ISNUMBER(M245),ISNUMBER(CGR!$Q$4)), IF(M245&lt;CGR!$Q$4,"INCUMPLIDA","PROCESO"), "VERIFICAR FECHA")),"SIN VALOR AVANCE")</f>
        <v>PROCESO</v>
      </c>
      <c r="R245" s="576" t="s">
        <v>545</v>
      </c>
    </row>
    <row r="246" spans="2:18" ht="394.5" customHeight="1" x14ac:dyDescent="0.2">
      <c r="B246" s="66" t="s">
        <v>15</v>
      </c>
      <c r="C246" s="61" t="s">
        <v>7</v>
      </c>
      <c r="D246" s="830" t="s">
        <v>601</v>
      </c>
      <c r="E246" s="830" t="s">
        <v>227</v>
      </c>
      <c r="F246" s="831" t="s">
        <v>602</v>
      </c>
      <c r="G246" s="831" t="s">
        <v>603</v>
      </c>
      <c r="H246" s="783" t="s">
        <v>604</v>
      </c>
      <c r="I246" s="585" t="s">
        <v>392</v>
      </c>
      <c r="J246" s="586" t="s">
        <v>267</v>
      </c>
      <c r="K246" s="580">
        <v>1</v>
      </c>
      <c r="L246" s="560">
        <v>44927</v>
      </c>
      <c r="M246" s="560">
        <v>45230</v>
      </c>
      <c r="N246" s="554">
        <f t="shared" si="9"/>
        <v>43.285714285714285</v>
      </c>
      <c r="O246" s="580">
        <v>0</v>
      </c>
      <c r="P246" s="556">
        <f t="shared" si="10"/>
        <v>0</v>
      </c>
      <c r="Q246" s="557" t="str">
        <f>IF(ISNUMBER(P246),IF(P246=100%,"CUMPLIDA",IF(AND(ISNUMBER(M246),ISNUMBER(CGR!$Q$4)), IF(M246&lt;CGR!$Q$4,"INCUMPLIDA","PROCESO"), "VERIFICAR FECHA")),"SIN VALOR AVANCE")</f>
        <v>PROCESO</v>
      </c>
      <c r="R246" s="576" t="s">
        <v>605</v>
      </c>
    </row>
    <row r="247" spans="2:18" ht="381" customHeight="1" x14ac:dyDescent="0.2">
      <c r="B247" s="66" t="s">
        <v>15</v>
      </c>
      <c r="C247" s="61" t="s">
        <v>7</v>
      </c>
      <c r="D247" s="830"/>
      <c r="E247" s="830"/>
      <c r="F247" s="831"/>
      <c r="G247" s="831"/>
      <c r="H247" s="783"/>
      <c r="I247" s="779" t="s">
        <v>394</v>
      </c>
      <c r="J247" s="587" t="s">
        <v>270</v>
      </c>
      <c r="K247" s="580">
        <v>1</v>
      </c>
      <c r="L247" s="560">
        <v>45231</v>
      </c>
      <c r="M247" s="560">
        <v>45443</v>
      </c>
      <c r="N247" s="554">
        <f t="shared" si="9"/>
        <v>30.285714285714285</v>
      </c>
      <c r="O247" s="581">
        <v>0</v>
      </c>
      <c r="P247" s="556">
        <f t="shared" si="10"/>
        <v>0</v>
      </c>
      <c r="Q247" s="557" t="str">
        <f>IF(ISNUMBER(P247),IF(P247=100%,"CUMPLIDA",IF(AND(ISNUMBER(M247),ISNUMBER(CGR!$Q$4)), IF(M247&lt;CGR!$Q$4,"INCUMPLIDA","PROCESO"), "VERIFICAR FECHA")),"SIN VALOR AVANCE")</f>
        <v>PROCESO</v>
      </c>
      <c r="R247" s="576" t="s">
        <v>605</v>
      </c>
    </row>
    <row r="248" spans="2:18" ht="363" customHeight="1" x14ac:dyDescent="0.2">
      <c r="B248" s="66" t="s">
        <v>15</v>
      </c>
      <c r="C248" s="61" t="s">
        <v>7</v>
      </c>
      <c r="D248" s="830"/>
      <c r="E248" s="830"/>
      <c r="F248" s="831"/>
      <c r="G248" s="831"/>
      <c r="H248" s="783"/>
      <c r="I248" s="780"/>
      <c r="J248" s="587" t="s">
        <v>246</v>
      </c>
      <c r="K248" s="580">
        <v>4</v>
      </c>
      <c r="L248" s="560">
        <v>45444</v>
      </c>
      <c r="M248" s="560">
        <v>45808</v>
      </c>
      <c r="N248" s="554">
        <f t="shared" si="9"/>
        <v>52</v>
      </c>
      <c r="O248" s="581">
        <v>0</v>
      </c>
      <c r="P248" s="556">
        <f t="shared" si="10"/>
        <v>0</v>
      </c>
      <c r="Q248" s="557" t="str">
        <f>IF(ISNUMBER(P248),IF(P248=100%,"CUMPLIDA",IF(AND(ISNUMBER(M248),ISNUMBER(CGR!$Q$4)), IF(M248&lt;CGR!$Q$4,"INCUMPLIDA","PROCESO"), "VERIFICAR FECHA")),"SIN VALOR AVANCE")</f>
        <v>PROCESO</v>
      </c>
      <c r="R248" s="576" t="s">
        <v>606</v>
      </c>
    </row>
    <row r="249" spans="2:18" ht="354" customHeight="1" x14ac:dyDescent="0.2">
      <c r="B249" s="66" t="s">
        <v>15</v>
      </c>
      <c r="C249" s="61" t="s">
        <v>7</v>
      </c>
      <c r="D249" s="830"/>
      <c r="E249" s="830"/>
      <c r="F249" s="831"/>
      <c r="G249" s="831"/>
      <c r="H249" s="783"/>
      <c r="I249" s="585" t="s">
        <v>397</v>
      </c>
      <c r="J249" s="587" t="s">
        <v>315</v>
      </c>
      <c r="K249" s="580">
        <v>1</v>
      </c>
      <c r="L249" s="560">
        <v>45809</v>
      </c>
      <c r="M249" s="560">
        <v>46022</v>
      </c>
      <c r="N249" s="554">
        <f t="shared" si="9"/>
        <v>30.428571428571427</v>
      </c>
      <c r="O249" s="581">
        <v>0</v>
      </c>
      <c r="P249" s="556">
        <f t="shared" si="10"/>
        <v>0</v>
      </c>
      <c r="Q249" s="557" t="str">
        <f>IF(ISNUMBER(P249),IF(P249=100%,"CUMPLIDA",IF(AND(ISNUMBER(M249),ISNUMBER(CGR!$Q$4)), IF(M249&lt;CGR!$Q$4,"INCUMPLIDA","PROCESO"), "VERIFICAR FECHA")),"SIN VALOR AVANCE")</f>
        <v>PROCESO</v>
      </c>
      <c r="R249" s="576" t="s">
        <v>606</v>
      </c>
    </row>
    <row r="250" spans="2:18" ht="234" customHeight="1" x14ac:dyDescent="0.2">
      <c r="B250" s="66" t="s">
        <v>15</v>
      </c>
      <c r="C250" s="61" t="s">
        <v>7</v>
      </c>
      <c r="D250" s="809" t="s">
        <v>607</v>
      </c>
      <c r="E250" s="809" t="s">
        <v>383</v>
      </c>
      <c r="F250" s="810" t="s">
        <v>608</v>
      </c>
      <c r="G250" s="810" t="s">
        <v>609</v>
      </c>
      <c r="H250" s="787" t="s">
        <v>610</v>
      </c>
      <c r="I250" s="585" t="s">
        <v>392</v>
      </c>
      <c r="J250" s="586" t="s">
        <v>267</v>
      </c>
      <c r="K250" s="580">
        <v>1</v>
      </c>
      <c r="L250" s="560">
        <v>44927</v>
      </c>
      <c r="M250" s="560">
        <v>45230</v>
      </c>
      <c r="N250" s="554">
        <f t="shared" si="9"/>
        <v>43.285714285714285</v>
      </c>
      <c r="O250" s="580">
        <v>0</v>
      </c>
      <c r="P250" s="556">
        <f t="shared" si="10"/>
        <v>0</v>
      </c>
      <c r="Q250" s="557" t="str">
        <f>IF(ISNUMBER(P250),IF(P250=100%,"CUMPLIDA",IF(AND(ISNUMBER(M250),ISNUMBER(CGR!$Q$4)), IF(M250&lt;CGR!$Q$4,"INCUMPLIDA","PROCESO"), "VERIFICAR FECHA")),"SIN VALOR AVANCE")</f>
        <v>PROCESO</v>
      </c>
      <c r="R250" s="576" t="s">
        <v>611</v>
      </c>
    </row>
    <row r="251" spans="2:18" ht="241.5" customHeight="1" x14ac:dyDescent="0.2">
      <c r="B251" s="66" t="s">
        <v>15</v>
      </c>
      <c r="C251" s="61" t="s">
        <v>7</v>
      </c>
      <c r="D251" s="809"/>
      <c r="E251" s="809"/>
      <c r="F251" s="810"/>
      <c r="G251" s="810"/>
      <c r="H251" s="787"/>
      <c r="I251" s="779" t="s">
        <v>394</v>
      </c>
      <c r="J251" s="587" t="s">
        <v>270</v>
      </c>
      <c r="K251" s="580">
        <v>1</v>
      </c>
      <c r="L251" s="560">
        <v>45231</v>
      </c>
      <c r="M251" s="560">
        <v>45443</v>
      </c>
      <c r="N251" s="554">
        <f t="shared" si="9"/>
        <v>30.285714285714285</v>
      </c>
      <c r="O251" s="581">
        <v>0</v>
      </c>
      <c r="P251" s="556">
        <f t="shared" si="10"/>
        <v>0</v>
      </c>
      <c r="Q251" s="557" t="str">
        <f>IF(ISNUMBER(P251),IF(P251=100%,"CUMPLIDA",IF(AND(ISNUMBER(M251),ISNUMBER(CGR!$Q$4)), IF(M251&lt;CGR!$Q$4,"INCUMPLIDA","PROCESO"), "VERIFICAR FECHA")),"SIN VALOR AVANCE")</f>
        <v>PROCESO</v>
      </c>
      <c r="R251" s="576" t="s">
        <v>611</v>
      </c>
    </row>
    <row r="252" spans="2:18" ht="360" customHeight="1" x14ac:dyDescent="0.2">
      <c r="B252" s="66" t="s">
        <v>15</v>
      </c>
      <c r="C252" s="61" t="s">
        <v>7</v>
      </c>
      <c r="D252" s="809"/>
      <c r="E252" s="809"/>
      <c r="F252" s="810"/>
      <c r="G252" s="810"/>
      <c r="H252" s="787"/>
      <c r="I252" s="780"/>
      <c r="J252" s="587" t="s">
        <v>246</v>
      </c>
      <c r="K252" s="580">
        <v>4</v>
      </c>
      <c r="L252" s="560">
        <v>45444</v>
      </c>
      <c r="M252" s="560">
        <v>45808</v>
      </c>
      <c r="N252" s="554">
        <f t="shared" si="9"/>
        <v>52</v>
      </c>
      <c r="O252" s="581">
        <v>0</v>
      </c>
      <c r="P252" s="556">
        <f t="shared" si="10"/>
        <v>0</v>
      </c>
      <c r="Q252" s="557" t="str">
        <f>IF(ISNUMBER(P252),IF(P252=100%,"CUMPLIDA",IF(AND(ISNUMBER(M252),ISNUMBER(CGR!$Q$4)), IF(M252&lt;CGR!$Q$4,"INCUMPLIDA","PROCESO"), "VERIFICAR FECHA")),"SIN VALOR AVANCE")</f>
        <v>PROCESO</v>
      </c>
      <c r="R252" s="576" t="s">
        <v>612</v>
      </c>
    </row>
    <row r="253" spans="2:18" ht="357" customHeight="1" x14ac:dyDescent="0.2">
      <c r="B253" s="66" t="s">
        <v>15</v>
      </c>
      <c r="C253" s="61" t="s">
        <v>7</v>
      </c>
      <c r="D253" s="809"/>
      <c r="E253" s="809"/>
      <c r="F253" s="810"/>
      <c r="G253" s="810"/>
      <c r="H253" s="787"/>
      <c r="I253" s="585" t="s">
        <v>397</v>
      </c>
      <c r="J253" s="587" t="s">
        <v>315</v>
      </c>
      <c r="K253" s="580">
        <v>1</v>
      </c>
      <c r="L253" s="560">
        <v>45809</v>
      </c>
      <c r="M253" s="560">
        <v>46022</v>
      </c>
      <c r="N253" s="554">
        <f t="shared" si="9"/>
        <v>30.428571428571427</v>
      </c>
      <c r="O253" s="581">
        <v>0</v>
      </c>
      <c r="P253" s="556">
        <f t="shared" si="10"/>
        <v>0</v>
      </c>
      <c r="Q253" s="557" t="str">
        <f>IF(ISNUMBER(P253),IF(P253=100%,"CUMPLIDA",IF(AND(ISNUMBER(M253),ISNUMBER(CGR!$Q$4)), IF(M253&lt;CGR!$Q$4,"INCUMPLIDA","PROCESO"), "VERIFICAR FECHA")),"SIN VALOR AVANCE")</f>
        <v>PROCESO</v>
      </c>
      <c r="R253" s="576" t="s">
        <v>612</v>
      </c>
    </row>
    <row r="254" spans="2:18" ht="252" customHeight="1" x14ac:dyDescent="0.2">
      <c r="B254" s="66" t="s">
        <v>15</v>
      </c>
      <c r="C254" s="61" t="s">
        <v>7</v>
      </c>
      <c r="D254" s="809" t="s">
        <v>613</v>
      </c>
      <c r="E254" s="809" t="s">
        <v>614</v>
      </c>
      <c r="F254" s="810" t="s">
        <v>615</v>
      </c>
      <c r="G254" s="810" t="s">
        <v>616</v>
      </c>
      <c r="H254" s="787" t="s">
        <v>534</v>
      </c>
      <c r="I254" s="584" t="s">
        <v>390</v>
      </c>
      <c r="J254" s="551" t="s">
        <v>236</v>
      </c>
      <c r="K254" s="564">
        <v>1</v>
      </c>
      <c r="L254" s="574">
        <v>44044</v>
      </c>
      <c r="M254" s="574">
        <v>44196</v>
      </c>
      <c r="N254" s="565">
        <f t="shared" si="9"/>
        <v>21.714285714285715</v>
      </c>
      <c r="O254" s="564">
        <v>1</v>
      </c>
      <c r="P254" s="566">
        <f t="shared" si="10"/>
        <v>1</v>
      </c>
      <c r="Q254" s="567" t="str">
        <f>IF(ISNUMBER(P254),IF(P254=100%,"CUMPLIDA",IF(AND(ISNUMBER(M254),ISNUMBER(CGR!$Q$4)), IF(M254&lt;CGR!$Q$4,"INCUMPLIDA","PROCESO"), "VERIFICAR FECHA")),"SIN VALOR AVANCE")</f>
        <v>CUMPLIDA</v>
      </c>
      <c r="R254" s="576" t="s">
        <v>617</v>
      </c>
    </row>
    <row r="255" spans="2:18" ht="207" customHeight="1" x14ac:dyDescent="0.2">
      <c r="B255" s="66" t="s">
        <v>15</v>
      </c>
      <c r="C255" s="61" t="s">
        <v>7</v>
      </c>
      <c r="D255" s="809"/>
      <c r="E255" s="809"/>
      <c r="F255" s="810"/>
      <c r="G255" s="810"/>
      <c r="H255" s="787"/>
      <c r="I255" s="585" t="s">
        <v>392</v>
      </c>
      <c r="J255" s="586" t="s">
        <v>267</v>
      </c>
      <c r="K255" s="580">
        <v>1</v>
      </c>
      <c r="L255" s="560">
        <v>44927</v>
      </c>
      <c r="M255" s="560">
        <v>45230</v>
      </c>
      <c r="N255" s="554">
        <f t="shared" si="9"/>
        <v>43.285714285714285</v>
      </c>
      <c r="O255" s="580">
        <v>0</v>
      </c>
      <c r="P255" s="556">
        <f t="shared" si="10"/>
        <v>0</v>
      </c>
      <c r="Q255" s="557" t="str">
        <f>IF(ISNUMBER(P255),IF(P255=100%,"CUMPLIDA",IF(AND(ISNUMBER(M255),ISNUMBER(CGR!$Q$4)), IF(M255&lt;CGR!$Q$4,"INCUMPLIDA","PROCESO"), "VERIFICAR FECHA")),"SIN VALOR AVANCE")</f>
        <v>PROCESO</v>
      </c>
      <c r="R255" s="576" t="s">
        <v>587</v>
      </c>
    </row>
    <row r="256" spans="2:18" ht="214.5" customHeight="1" x14ac:dyDescent="0.2">
      <c r="B256" s="66" t="s">
        <v>15</v>
      </c>
      <c r="C256" s="61" t="s">
        <v>7</v>
      </c>
      <c r="D256" s="809"/>
      <c r="E256" s="809"/>
      <c r="F256" s="810"/>
      <c r="G256" s="810"/>
      <c r="H256" s="787"/>
      <c r="I256" s="779" t="s">
        <v>394</v>
      </c>
      <c r="J256" s="587" t="s">
        <v>270</v>
      </c>
      <c r="K256" s="580">
        <v>1</v>
      </c>
      <c r="L256" s="560">
        <v>45231</v>
      </c>
      <c r="M256" s="560">
        <v>45443</v>
      </c>
      <c r="N256" s="554">
        <f t="shared" si="9"/>
        <v>30.285714285714285</v>
      </c>
      <c r="O256" s="581">
        <v>0</v>
      </c>
      <c r="P256" s="556">
        <f t="shared" si="10"/>
        <v>0</v>
      </c>
      <c r="Q256" s="557" t="str">
        <f>IF(ISNUMBER(P256),IF(P256=100%,"CUMPLIDA",IF(AND(ISNUMBER(M256),ISNUMBER(CGR!$Q$4)), IF(M256&lt;CGR!$Q$4,"INCUMPLIDA","PROCESO"), "VERIFICAR FECHA")),"SIN VALOR AVANCE")</f>
        <v>PROCESO</v>
      </c>
      <c r="R256" s="576" t="s">
        <v>587</v>
      </c>
    </row>
    <row r="257" spans="2:18" ht="297" customHeight="1" x14ac:dyDescent="0.2">
      <c r="B257" s="66" t="s">
        <v>15</v>
      </c>
      <c r="C257" s="61" t="s">
        <v>7</v>
      </c>
      <c r="D257" s="809"/>
      <c r="E257" s="809"/>
      <c r="F257" s="810"/>
      <c r="G257" s="810"/>
      <c r="H257" s="787"/>
      <c r="I257" s="780"/>
      <c r="J257" s="587" t="s">
        <v>246</v>
      </c>
      <c r="K257" s="580">
        <v>4</v>
      </c>
      <c r="L257" s="560">
        <v>45444</v>
      </c>
      <c r="M257" s="560">
        <v>45808</v>
      </c>
      <c r="N257" s="554">
        <f t="shared" si="9"/>
        <v>52</v>
      </c>
      <c r="O257" s="581">
        <v>0</v>
      </c>
      <c r="P257" s="556">
        <f t="shared" si="10"/>
        <v>0</v>
      </c>
      <c r="Q257" s="557" t="str">
        <f>IF(ISNUMBER(P257),IF(P257=100%,"CUMPLIDA",IF(AND(ISNUMBER(M257),ISNUMBER(CGR!$Q$4)), IF(M257&lt;CGR!$Q$4,"INCUMPLIDA","PROCESO"), "VERIFICAR FECHA")),"SIN VALOR AVANCE")</f>
        <v>PROCESO</v>
      </c>
      <c r="R257" s="576" t="s">
        <v>618</v>
      </c>
    </row>
    <row r="258" spans="2:18" ht="298.5" customHeight="1" x14ac:dyDescent="0.2">
      <c r="B258" s="66" t="s">
        <v>15</v>
      </c>
      <c r="C258" s="61" t="s">
        <v>7</v>
      </c>
      <c r="D258" s="809"/>
      <c r="E258" s="809"/>
      <c r="F258" s="810"/>
      <c r="G258" s="810"/>
      <c r="H258" s="787"/>
      <c r="I258" s="585" t="s">
        <v>397</v>
      </c>
      <c r="J258" s="587" t="s">
        <v>315</v>
      </c>
      <c r="K258" s="580">
        <v>1</v>
      </c>
      <c r="L258" s="560">
        <v>45809</v>
      </c>
      <c r="M258" s="560">
        <v>46022</v>
      </c>
      <c r="N258" s="554">
        <f t="shared" si="9"/>
        <v>30.428571428571427</v>
      </c>
      <c r="O258" s="581">
        <v>0</v>
      </c>
      <c r="P258" s="556">
        <f t="shared" si="10"/>
        <v>0</v>
      </c>
      <c r="Q258" s="557" t="str">
        <f>IF(ISNUMBER(P258),IF(P258=100%,"CUMPLIDA",IF(AND(ISNUMBER(M258),ISNUMBER(CGR!$Q$4)), IF(M258&lt;CGR!$Q$4,"INCUMPLIDA","PROCESO"), "VERIFICAR FECHA")),"SIN VALOR AVANCE")</f>
        <v>PROCESO</v>
      </c>
      <c r="R258" s="576" t="s">
        <v>618</v>
      </c>
    </row>
    <row r="259" spans="2:18" ht="225.6" customHeight="1" x14ac:dyDescent="0.2">
      <c r="B259" s="66" t="s">
        <v>15</v>
      </c>
      <c r="C259" s="61" t="s">
        <v>7</v>
      </c>
      <c r="D259" s="809" t="s">
        <v>619</v>
      </c>
      <c r="E259" s="809" t="s">
        <v>620</v>
      </c>
      <c r="F259" s="810" t="s">
        <v>621</v>
      </c>
      <c r="G259" s="810" t="s">
        <v>622</v>
      </c>
      <c r="H259" s="787" t="s">
        <v>534</v>
      </c>
      <c r="I259" s="584" t="s">
        <v>390</v>
      </c>
      <c r="J259" s="551" t="s">
        <v>236</v>
      </c>
      <c r="K259" s="564">
        <v>1</v>
      </c>
      <c r="L259" s="574">
        <v>44044</v>
      </c>
      <c r="M259" s="574">
        <v>44196</v>
      </c>
      <c r="N259" s="565">
        <f t="shared" si="9"/>
        <v>21.714285714285715</v>
      </c>
      <c r="O259" s="564">
        <v>1</v>
      </c>
      <c r="P259" s="566">
        <f t="shared" si="10"/>
        <v>1</v>
      </c>
      <c r="Q259" s="567" t="str">
        <f>IF(ISNUMBER(P259),IF(P259=100%,"CUMPLIDA",IF(AND(ISNUMBER(M259),ISNUMBER(CGR!$Q$4)), IF(M259&lt;CGR!$Q$4,"INCUMPLIDA","PROCESO"), "VERIFICAR FECHA")),"SIN VALOR AVANCE")</f>
        <v>CUMPLIDA</v>
      </c>
      <c r="R259" s="576" t="s">
        <v>623</v>
      </c>
    </row>
    <row r="260" spans="2:18" ht="198" customHeight="1" x14ac:dyDescent="0.2">
      <c r="B260" s="66" t="s">
        <v>15</v>
      </c>
      <c r="C260" s="61" t="s">
        <v>7</v>
      </c>
      <c r="D260" s="809"/>
      <c r="E260" s="809"/>
      <c r="F260" s="810"/>
      <c r="G260" s="810"/>
      <c r="H260" s="787"/>
      <c r="I260" s="585" t="s">
        <v>392</v>
      </c>
      <c r="J260" s="586" t="s">
        <v>267</v>
      </c>
      <c r="K260" s="580">
        <v>1</v>
      </c>
      <c r="L260" s="560">
        <v>44927</v>
      </c>
      <c r="M260" s="560">
        <v>45230</v>
      </c>
      <c r="N260" s="554">
        <f t="shared" si="9"/>
        <v>43.285714285714285</v>
      </c>
      <c r="O260" s="580">
        <v>0</v>
      </c>
      <c r="P260" s="556">
        <f t="shared" si="10"/>
        <v>0</v>
      </c>
      <c r="Q260" s="557" t="str">
        <f>IF(ISNUMBER(P260),IF(P260=100%,"CUMPLIDA",IF(AND(ISNUMBER(M260),ISNUMBER(CGR!$Q$4)), IF(M260&lt;CGR!$Q$4,"INCUMPLIDA","PROCESO"), "VERIFICAR FECHA")),"SIN VALOR AVANCE")</f>
        <v>PROCESO</v>
      </c>
      <c r="R260" s="576" t="s">
        <v>562</v>
      </c>
    </row>
    <row r="261" spans="2:18" ht="204" customHeight="1" x14ac:dyDescent="0.2">
      <c r="B261" s="66" t="s">
        <v>15</v>
      </c>
      <c r="C261" s="61" t="s">
        <v>7</v>
      </c>
      <c r="D261" s="809"/>
      <c r="E261" s="809"/>
      <c r="F261" s="810"/>
      <c r="G261" s="810"/>
      <c r="H261" s="787"/>
      <c r="I261" s="779" t="s">
        <v>394</v>
      </c>
      <c r="J261" s="587" t="s">
        <v>270</v>
      </c>
      <c r="K261" s="580">
        <v>1</v>
      </c>
      <c r="L261" s="560">
        <v>45231</v>
      </c>
      <c r="M261" s="560">
        <v>45443</v>
      </c>
      <c r="N261" s="554">
        <f t="shared" si="9"/>
        <v>30.285714285714285</v>
      </c>
      <c r="O261" s="581">
        <v>0</v>
      </c>
      <c r="P261" s="556">
        <f t="shared" si="10"/>
        <v>0</v>
      </c>
      <c r="Q261" s="557" t="str">
        <f>IF(ISNUMBER(P261),IF(P261=100%,"CUMPLIDA",IF(AND(ISNUMBER(M261),ISNUMBER(CGR!$Q$4)), IF(M261&lt;CGR!$Q$4,"INCUMPLIDA","PROCESO"), "VERIFICAR FECHA")),"SIN VALOR AVANCE")</f>
        <v>PROCESO</v>
      </c>
      <c r="R261" s="576" t="s">
        <v>562</v>
      </c>
    </row>
    <row r="262" spans="2:18" ht="282.75" customHeight="1" x14ac:dyDescent="0.2">
      <c r="B262" s="66" t="s">
        <v>15</v>
      </c>
      <c r="C262" s="61" t="s">
        <v>7</v>
      </c>
      <c r="D262" s="809"/>
      <c r="E262" s="809"/>
      <c r="F262" s="810"/>
      <c r="G262" s="810"/>
      <c r="H262" s="787"/>
      <c r="I262" s="780"/>
      <c r="J262" s="587" t="s">
        <v>246</v>
      </c>
      <c r="K262" s="580">
        <v>4</v>
      </c>
      <c r="L262" s="560">
        <v>45444</v>
      </c>
      <c r="M262" s="560">
        <v>45808</v>
      </c>
      <c r="N262" s="554">
        <f t="shared" si="9"/>
        <v>52</v>
      </c>
      <c r="O262" s="581">
        <v>0</v>
      </c>
      <c r="P262" s="556">
        <f t="shared" si="10"/>
        <v>0</v>
      </c>
      <c r="Q262" s="557" t="str">
        <f>IF(ISNUMBER(P262),IF(P262=100%,"CUMPLIDA",IF(AND(ISNUMBER(M262),ISNUMBER(CGR!$Q$4)), IF(M262&lt;CGR!$Q$4,"INCUMPLIDA","PROCESO"), "VERIFICAR FECHA")),"SIN VALOR AVANCE")</f>
        <v>PROCESO</v>
      </c>
      <c r="R262" s="576" t="s">
        <v>545</v>
      </c>
    </row>
    <row r="263" spans="2:18" ht="278.25" customHeight="1" x14ac:dyDescent="0.2">
      <c r="B263" s="66" t="s">
        <v>15</v>
      </c>
      <c r="C263" s="61" t="s">
        <v>7</v>
      </c>
      <c r="D263" s="809"/>
      <c r="E263" s="809"/>
      <c r="F263" s="810"/>
      <c r="G263" s="810"/>
      <c r="H263" s="787"/>
      <c r="I263" s="585" t="s">
        <v>397</v>
      </c>
      <c r="J263" s="587" t="s">
        <v>315</v>
      </c>
      <c r="K263" s="580">
        <v>1</v>
      </c>
      <c r="L263" s="560">
        <v>45809</v>
      </c>
      <c r="M263" s="560">
        <v>46022</v>
      </c>
      <c r="N263" s="554">
        <f t="shared" si="9"/>
        <v>30.428571428571427</v>
      </c>
      <c r="O263" s="581">
        <v>0</v>
      </c>
      <c r="P263" s="556">
        <f t="shared" si="10"/>
        <v>0</v>
      </c>
      <c r="Q263" s="557" t="str">
        <f>IF(ISNUMBER(P263),IF(P263=100%,"CUMPLIDA",IF(AND(ISNUMBER(M263),ISNUMBER(CGR!$Q$4)), IF(M263&lt;CGR!$Q$4,"INCUMPLIDA","PROCESO"), "VERIFICAR FECHA")),"SIN VALOR AVANCE")</f>
        <v>PROCESO</v>
      </c>
      <c r="R263" s="576" t="s">
        <v>545</v>
      </c>
    </row>
    <row r="264" spans="2:18" ht="255" customHeight="1" x14ac:dyDescent="0.2">
      <c r="B264" s="66" t="s">
        <v>15</v>
      </c>
      <c r="C264" s="61" t="s">
        <v>7</v>
      </c>
      <c r="D264" s="809" t="s">
        <v>624</v>
      </c>
      <c r="E264" s="809" t="s">
        <v>625</v>
      </c>
      <c r="F264" s="810" t="s">
        <v>626</v>
      </c>
      <c r="G264" s="810" t="s">
        <v>627</v>
      </c>
      <c r="H264" s="787" t="s">
        <v>534</v>
      </c>
      <c r="I264" s="584" t="s">
        <v>390</v>
      </c>
      <c r="J264" s="582" t="s">
        <v>236</v>
      </c>
      <c r="K264" s="564">
        <v>1</v>
      </c>
      <c r="L264" s="574">
        <v>44044</v>
      </c>
      <c r="M264" s="574">
        <v>44196</v>
      </c>
      <c r="N264" s="565">
        <f t="shared" si="9"/>
        <v>21.714285714285715</v>
      </c>
      <c r="O264" s="564">
        <v>1</v>
      </c>
      <c r="P264" s="566">
        <f t="shared" si="10"/>
        <v>1</v>
      </c>
      <c r="Q264" s="567" t="str">
        <f>IF(ISNUMBER(P264),IF(P264=100%,"CUMPLIDA",IF(AND(ISNUMBER(M264),ISNUMBER(CGR!$Q$4)), IF(M264&lt;CGR!$Q$4,"INCUMPLIDA","PROCESO"), "VERIFICAR FECHA")),"SIN VALOR AVANCE")</f>
        <v>CUMPLIDA</v>
      </c>
      <c r="R264" s="576" t="s">
        <v>628</v>
      </c>
    </row>
    <row r="265" spans="2:18" ht="211.5" customHeight="1" x14ac:dyDescent="0.2">
      <c r="B265" s="66" t="s">
        <v>15</v>
      </c>
      <c r="C265" s="61" t="s">
        <v>7</v>
      </c>
      <c r="D265" s="809"/>
      <c r="E265" s="809"/>
      <c r="F265" s="810"/>
      <c r="G265" s="810"/>
      <c r="H265" s="787"/>
      <c r="I265" s="585" t="s">
        <v>392</v>
      </c>
      <c r="J265" s="586" t="s">
        <v>267</v>
      </c>
      <c r="K265" s="580">
        <v>1</v>
      </c>
      <c r="L265" s="560">
        <v>44927</v>
      </c>
      <c r="M265" s="560">
        <v>45230</v>
      </c>
      <c r="N265" s="554">
        <f t="shared" si="9"/>
        <v>43.285714285714285</v>
      </c>
      <c r="O265" s="580">
        <v>0</v>
      </c>
      <c r="P265" s="556">
        <f t="shared" si="10"/>
        <v>0</v>
      </c>
      <c r="Q265" s="557" t="str">
        <f>IF(ISNUMBER(P265),IF(P265=100%,"CUMPLIDA",IF(AND(ISNUMBER(M265),ISNUMBER(CGR!$Q$4)), IF(M265&lt;CGR!$Q$4,"INCUMPLIDA","PROCESO"), "VERIFICAR FECHA")),"SIN VALOR AVANCE")</f>
        <v>PROCESO</v>
      </c>
      <c r="R265" s="576" t="s">
        <v>562</v>
      </c>
    </row>
    <row r="266" spans="2:18" ht="210" customHeight="1" x14ac:dyDescent="0.2">
      <c r="B266" s="66" t="s">
        <v>15</v>
      </c>
      <c r="C266" s="61" t="s">
        <v>7</v>
      </c>
      <c r="D266" s="809"/>
      <c r="E266" s="809"/>
      <c r="F266" s="810"/>
      <c r="G266" s="810"/>
      <c r="H266" s="787"/>
      <c r="I266" s="779" t="s">
        <v>394</v>
      </c>
      <c r="J266" s="587" t="s">
        <v>270</v>
      </c>
      <c r="K266" s="580">
        <v>1</v>
      </c>
      <c r="L266" s="560">
        <v>45231</v>
      </c>
      <c r="M266" s="560">
        <v>45443</v>
      </c>
      <c r="N266" s="554">
        <f t="shared" si="9"/>
        <v>30.285714285714285</v>
      </c>
      <c r="O266" s="581">
        <v>0</v>
      </c>
      <c r="P266" s="556">
        <f t="shared" si="10"/>
        <v>0</v>
      </c>
      <c r="Q266" s="557" t="str">
        <f>IF(ISNUMBER(P266),IF(P266=100%,"CUMPLIDA",IF(AND(ISNUMBER(M266),ISNUMBER(CGR!$Q$4)), IF(M266&lt;CGR!$Q$4,"INCUMPLIDA","PROCESO"), "VERIFICAR FECHA")),"SIN VALOR AVANCE")</f>
        <v>PROCESO</v>
      </c>
      <c r="R266" s="576" t="s">
        <v>562</v>
      </c>
    </row>
    <row r="267" spans="2:18" ht="276.75" customHeight="1" x14ac:dyDescent="0.2">
      <c r="B267" s="66" t="s">
        <v>15</v>
      </c>
      <c r="C267" s="61" t="s">
        <v>7</v>
      </c>
      <c r="D267" s="809"/>
      <c r="E267" s="809"/>
      <c r="F267" s="810"/>
      <c r="G267" s="810"/>
      <c r="H267" s="787"/>
      <c r="I267" s="780"/>
      <c r="J267" s="587" t="s">
        <v>246</v>
      </c>
      <c r="K267" s="580">
        <v>4</v>
      </c>
      <c r="L267" s="560">
        <v>45444</v>
      </c>
      <c r="M267" s="560">
        <v>45808</v>
      </c>
      <c r="N267" s="554">
        <f t="shared" ref="N267:N330" si="11">(M267-L267)/7</f>
        <v>52</v>
      </c>
      <c r="O267" s="581">
        <v>0</v>
      </c>
      <c r="P267" s="556">
        <f t="shared" si="10"/>
        <v>0</v>
      </c>
      <c r="Q267" s="557" t="str">
        <f>IF(ISNUMBER(P267),IF(P267=100%,"CUMPLIDA",IF(AND(ISNUMBER(M267),ISNUMBER(CGR!$Q$4)), IF(M267&lt;CGR!$Q$4,"INCUMPLIDA","PROCESO"), "VERIFICAR FECHA")),"SIN VALOR AVANCE")</f>
        <v>PROCESO</v>
      </c>
      <c r="R267" s="576" t="s">
        <v>545</v>
      </c>
    </row>
    <row r="268" spans="2:18" ht="284.25" customHeight="1" x14ac:dyDescent="0.2">
      <c r="B268" s="66" t="s">
        <v>15</v>
      </c>
      <c r="C268" s="61" t="s">
        <v>7</v>
      </c>
      <c r="D268" s="809"/>
      <c r="E268" s="809"/>
      <c r="F268" s="810"/>
      <c r="G268" s="810"/>
      <c r="H268" s="787"/>
      <c r="I268" s="585" t="s">
        <v>397</v>
      </c>
      <c r="J268" s="587" t="s">
        <v>315</v>
      </c>
      <c r="K268" s="580">
        <v>1</v>
      </c>
      <c r="L268" s="560">
        <v>45809</v>
      </c>
      <c r="M268" s="560">
        <v>46022</v>
      </c>
      <c r="N268" s="554">
        <f t="shared" si="11"/>
        <v>30.428571428571427</v>
      </c>
      <c r="O268" s="581">
        <v>0</v>
      </c>
      <c r="P268" s="556">
        <f t="shared" si="10"/>
        <v>0</v>
      </c>
      <c r="Q268" s="557" t="str">
        <f>IF(ISNUMBER(P268),IF(P268=100%,"CUMPLIDA",IF(AND(ISNUMBER(M268),ISNUMBER(CGR!$Q$4)), IF(M268&lt;CGR!$Q$4,"INCUMPLIDA","PROCESO"), "VERIFICAR FECHA")),"SIN VALOR AVANCE")</f>
        <v>PROCESO</v>
      </c>
      <c r="R268" s="576" t="s">
        <v>545</v>
      </c>
    </row>
    <row r="269" spans="2:18" ht="240.6" customHeight="1" x14ac:dyDescent="0.2">
      <c r="B269" s="66" t="s">
        <v>15</v>
      </c>
      <c r="C269" s="61" t="s">
        <v>7</v>
      </c>
      <c r="D269" s="809" t="s">
        <v>629</v>
      </c>
      <c r="E269" s="809" t="s">
        <v>547</v>
      </c>
      <c r="F269" s="810" t="s">
        <v>630</v>
      </c>
      <c r="G269" s="810" t="s">
        <v>631</v>
      </c>
      <c r="H269" s="787" t="s">
        <v>534</v>
      </c>
      <c r="I269" s="584" t="s">
        <v>390</v>
      </c>
      <c r="J269" s="551" t="s">
        <v>236</v>
      </c>
      <c r="K269" s="564">
        <v>1</v>
      </c>
      <c r="L269" s="574">
        <v>44044</v>
      </c>
      <c r="M269" s="574">
        <v>44196</v>
      </c>
      <c r="N269" s="565">
        <f t="shared" si="11"/>
        <v>21.714285714285715</v>
      </c>
      <c r="O269" s="564">
        <v>1</v>
      </c>
      <c r="P269" s="566">
        <f t="shared" si="10"/>
        <v>1</v>
      </c>
      <c r="Q269" s="567" t="str">
        <f>IF(ISNUMBER(P269),IF(P269=100%,"CUMPLIDA",IF(AND(ISNUMBER(M269),ISNUMBER(CGR!$Q$4)), IF(M269&lt;CGR!$Q$4,"INCUMPLIDA","PROCESO"), "VERIFICAR FECHA")),"SIN VALOR AVANCE")</f>
        <v>CUMPLIDA</v>
      </c>
      <c r="R269" s="576" t="s">
        <v>632</v>
      </c>
    </row>
    <row r="270" spans="2:18" ht="222" customHeight="1" x14ac:dyDescent="0.2">
      <c r="B270" s="66" t="s">
        <v>15</v>
      </c>
      <c r="C270" s="61" t="s">
        <v>7</v>
      </c>
      <c r="D270" s="809"/>
      <c r="E270" s="809"/>
      <c r="F270" s="810"/>
      <c r="G270" s="810"/>
      <c r="H270" s="787"/>
      <c r="I270" s="585" t="s">
        <v>392</v>
      </c>
      <c r="J270" s="586" t="s">
        <v>267</v>
      </c>
      <c r="K270" s="580">
        <v>1</v>
      </c>
      <c r="L270" s="560">
        <v>44927</v>
      </c>
      <c r="M270" s="560">
        <v>45230</v>
      </c>
      <c r="N270" s="554">
        <f t="shared" si="11"/>
        <v>43.285714285714285</v>
      </c>
      <c r="O270" s="580">
        <v>0</v>
      </c>
      <c r="P270" s="556">
        <f t="shared" si="10"/>
        <v>0</v>
      </c>
      <c r="Q270" s="557" t="str">
        <f>IF(ISNUMBER(P270),IF(P270=100%,"CUMPLIDA",IF(AND(ISNUMBER(M270),ISNUMBER(CGR!$Q$4)), IF(M270&lt;CGR!$Q$4,"INCUMPLIDA","PROCESO"), "VERIFICAR FECHA")),"SIN VALOR AVANCE")</f>
        <v>PROCESO</v>
      </c>
      <c r="R270" s="576" t="s">
        <v>587</v>
      </c>
    </row>
    <row r="271" spans="2:18" ht="235.5" customHeight="1" x14ac:dyDescent="0.2">
      <c r="B271" s="66" t="s">
        <v>15</v>
      </c>
      <c r="C271" s="61" t="s">
        <v>7</v>
      </c>
      <c r="D271" s="809"/>
      <c r="E271" s="809"/>
      <c r="F271" s="810"/>
      <c r="G271" s="810"/>
      <c r="H271" s="787"/>
      <c r="I271" s="779" t="s">
        <v>394</v>
      </c>
      <c r="J271" s="587" t="s">
        <v>270</v>
      </c>
      <c r="K271" s="580">
        <v>1</v>
      </c>
      <c r="L271" s="560">
        <v>45231</v>
      </c>
      <c r="M271" s="560">
        <v>45443</v>
      </c>
      <c r="N271" s="554">
        <f t="shared" si="11"/>
        <v>30.285714285714285</v>
      </c>
      <c r="O271" s="581">
        <v>0</v>
      </c>
      <c r="P271" s="556">
        <f t="shared" si="10"/>
        <v>0</v>
      </c>
      <c r="Q271" s="557" t="str">
        <f>IF(ISNUMBER(P271),IF(P271=100%,"CUMPLIDA",IF(AND(ISNUMBER(M271),ISNUMBER(CGR!$Q$4)), IF(M271&lt;CGR!$Q$4,"INCUMPLIDA","PROCESO"), "VERIFICAR FECHA")),"SIN VALOR AVANCE")</f>
        <v>PROCESO</v>
      </c>
      <c r="R271" s="576" t="s">
        <v>586</v>
      </c>
    </row>
    <row r="272" spans="2:18" ht="281.25" customHeight="1" x14ac:dyDescent="0.2">
      <c r="B272" s="66" t="s">
        <v>15</v>
      </c>
      <c r="C272" s="61" t="s">
        <v>7</v>
      </c>
      <c r="D272" s="809"/>
      <c r="E272" s="809"/>
      <c r="F272" s="810"/>
      <c r="G272" s="810"/>
      <c r="H272" s="787"/>
      <c r="I272" s="780"/>
      <c r="J272" s="587" t="s">
        <v>246</v>
      </c>
      <c r="K272" s="580">
        <v>4</v>
      </c>
      <c r="L272" s="560">
        <v>45444</v>
      </c>
      <c r="M272" s="560">
        <v>45808</v>
      </c>
      <c r="N272" s="554">
        <f t="shared" si="11"/>
        <v>52</v>
      </c>
      <c r="O272" s="581">
        <v>0</v>
      </c>
      <c r="P272" s="556">
        <f t="shared" si="10"/>
        <v>0</v>
      </c>
      <c r="Q272" s="557" t="str">
        <f>IF(ISNUMBER(P272),IF(P272=100%,"CUMPLIDA",IF(AND(ISNUMBER(M272),ISNUMBER(CGR!$Q$4)), IF(M272&lt;CGR!$Q$4,"INCUMPLIDA","PROCESO"), "VERIFICAR FECHA")),"SIN VALOR AVANCE")</f>
        <v>PROCESO</v>
      </c>
      <c r="R272" s="576" t="s">
        <v>633</v>
      </c>
    </row>
    <row r="273" spans="2:18" ht="284.25" customHeight="1" x14ac:dyDescent="0.2">
      <c r="B273" s="66" t="s">
        <v>15</v>
      </c>
      <c r="C273" s="61" t="s">
        <v>7</v>
      </c>
      <c r="D273" s="809"/>
      <c r="E273" s="809"/>
      <c r="F273" s="810"/>
      <c r="G273" s="810"/>
      <c r="H273" s="787"/>
      <c r="I273" s="585" t="s">
        <v>397</v>
      </c>
      <c r="J273" s="587" t="s">
        <v>315</v>
      </c>
      <c r="K273" s="580">
        <v>1</v>
      </c>
      <c r="L273" s="560">
        <v>45809</v>
      </c>
      <c r="M273" s="560">
        <v>46022</v>
      </c>
      <c r="N273" s="554">
        <f t="shared" si="11"/>
        <v>30.428571428571427</v>
      </c>
      <c r="O273" s="581">
        <v>0</v>
      </c>
      <c r="P273" s="556">
        <f t="shared" si="10"/>
        <v>0</v>
      </c>
      <c r="Q273" s="557" t="str">
        <f>IF(ISNUMBER(P273),IF(P273=100%,"CUMPLIDA",IF(AND(ISNUMBER(M273),ISNUMBER(CGR!$Q$4)), IF(M273&lt;CGR!$Q$4,"INCUMPLIDA","PROCESO"), "VERIFICAR FECHA")),"SIN VALOR AVANCE")</f>
        <v>PROCESO</v>
      </c>
      <c r="R273" s="576" t="s">
        <v>634</v>
      </c>
    </row>
    <row r="274" spans="2:18" ht="300.75" x14ac:dyDescent="0.2">
      <c r="B274" s="66" t="s">
        <v>15</v>
      </c>
      <c r="C274" s="61" t="s">
        <v>7</v>
      </c>
      <c r="D274" s="809" t="s">
        <v>635</v>
      </c>
      <c r="E274" s="809" t="s">
        <v>636</v>
      </c>
      <c r="F274" s="810" t="s">
        <v>637</v>
      </c>
      <c r="G274" s="810" t="s">
        <v>638</v>
      </c>
      <c r="H274" s="787" t="s">
        <v>639</v>
      </c>
      <c r="I274" s="551" t="s">
        <v>640</v>
      </c>
      <c r="J274" s="551" t="s">
        <v>641</v>
      </c>
      <c r="K274" s="564">
        <v>1</v>
      </c>
      <c r="L274" s="574">
        <v>43983</v>
      </c>
      <c r="M274" s="574">
        <v>44043</v>
      </c>
      <c r="N274" s="565">
        <f t="shared" si="11"/>
        <v>8.5714285714285712</v>
      </c>
      <c r="O274" s="564">
        <v>1</v>
      </c>
      <c r="P274" s="566">
        <f t="shared" si="10"/>
        <v>1</v>
      </c>
      <c r="Q274" s="567" t="str">
        <f>IF(ISNUMBER(P274),IF(P274=100%,"CUMPLIDA",IF(AND(ISNUMBER(M274),ISNUMBER(CGR!$Q$4)), IF(M274&lt;CGR!$Q$4,"INCUMPLIDA","PROCESO"), "VERIFICAR FECHA")),"SIN VALOR AVANCE")</f>
        <v>CUMPLIDA</v>
      </c>
      <c r="R274" s="558" t="s">
        <v>642</v>
      </c>
    </row>
    <row r="275" spans="2:18" ht="300.75" x14ac:dyDescent="0.2">
      <c r="B275" s="66" t="s">
        <v>15</v>
      </c>
      <c r="C275" s="61" t="s">
        <v>7</v>
      </c>
      <c r="D275" s="809"/>
      <c r="E275" s="809"/>
      <c r="F275" s="810"/>
      <c r="G275" s="810"/>
      <c r="H275" s="787"/>
      <c r="I275" s="551" t="s">
        <v>643</v>
      </c>
      <c r="J275" s="551" t="s">
        <v>644</v>
      </c>
      <c r="K275" s="564">
        <v>1</v>
      </c>
      <c r="L275" s="574">
        <v>44044</v>
      </c>
      <c r="M275" s="574">
        <v>44104</v>
      </c>
      <c r="N275" s="565">
        <f t="shared" si="11"/>
        <v>8.5714285714285712</v>
      </c>
      <c r="O275" s="564">
        <v>1</v>
      </c>
      <c r="P275" s="566">
        <f t="shared" si="10"/>
        <v>1</v>
      </c>
      <c r="Q275" s="567" t="str">
        <f>IF(ISNUMBER(P275),IF(P275=100%,"CUMPLIDA",IF(AND(ISNUMBER(M275),ISNUMBER(CGR!$Q$4)), IF(M275&lt;CGR!$Q$4,"INCUMPLIDA","PROCESO"), "VERIFICAR FECHA")),"SIN VALOR AVANCE")</f>
        <v>CUMPLIDA</v>
      </c>
      <c r="R275" s="558" t="s">
        <v>642</v>
      </c>
    </row>
    <row r="276" spans="2:18" ht="300.75" x14ac:dyDescent="0.2">
      <c r="B276" s="66" t="s">
        <v>15</v>
      </c>
      <c r="C276" s="61" t="s">
        <v>7</v>
      </c>
      <c r="D276" s="809"/>
      <c r="E276" s="809"/>
      <c r="F276" s="810"/>
      <c r="G276" s="810"/>
      <c r="H276" s="787"/>
      <c r="I276" s="551" t="s">
        <v>645</v>
      </c>
      <c r="J276" s="551" t="s">
        <v>646</v>
      </c>
      <c r="K276" s="564">
        <v>1</v>
      </c>
      <c r="L276" s="574">
        <v>44105</v>
      </c>
      <c r="M276" s="574">
        <v>44165</v>
      </c>
      <c r="N276" s="565">
        <f t="shared" si="11"/>
        <v>8.5714285714285712</v>
      </c>
      <c r="O276" s="564">
        <v>1</v>
      </c>
      <c r="P276" s="566">
        <f t="shared" si="10"/>
        <v>1</v>
      </c>
      <c r="Q276" s="567" t="str">
        <f>IF(ISNUMBER(P276),IF(P276=100%,"CUMPLIDA",IF(AND(ISNUMBER(M276),ISNUMBER(CGR!$Q$4)), IF(M276&lt;CGR!$Q$4,"INCUMPLIDA","PROCESO"), "VERIFICAR FECHA")),"SIN VALOR AVANCE")</f>
        <v>CUMPLIDA</v>
      </c>
      <c r="R276" s="558" t="s">
        <v>647</v>
      </c>
    </row>
    <row r="277" spans="2:18" ht="150.75" x14ac:dyDescent="0.2">
      <c r="B277" s="66" t="s">
        <v>15</v>
      </c>
      <c r="C277" s="61" t="s">
        <v>7</v>
      </c>
      <c r="D277" s="809"/>
      <c r="E277" s="809"/>
      <c r="F277" s="810"/>
      <c r="G277" s="810"/>
      <c r="H277" s="787"/>
      <c r="I277" s="551" t="s">
        <v>648</v>
      </c>
      <c r="J277" s="551" t="s">
        <v>649</v>
      </c>
      <c r="K277" s="564">
        <v>1</v>
      </c>
      <c r="L277" s="574">
        <v>44197</v>
      </c>
      <c r="M277" s="574">
        <v>44530</v>
      </c>
      <c r="N277" s="565">
        <f t="shared" si="11"/>
        <v>47.571428571428569</v>
      </c>
      <c r="O277" s="564">
        <v>1</v>
      </c>
      <c r="P277" s="566">
        <f t="shared" si="10"/>
        <v>1</v>
      </c>
      <c r="Q277" s="567" t="str">
        <f>IF(ISNUMBER(P277),IF(P277=100%,"CUMPLIDA",IF(AND(ISNUMBER(M277),ISNUMBER(CGR!$Q$4)), IF(M277&lt;CGR!$Q$4,"INCUMPLIDA","PROCESO"), "VERIFICAR FECHA")),"SIN VALOR AVANCE")</f>
        <v>CUMPLIDA</v>
      </c>
      <c r="R277" s="558" t="s">
        <v>650</v>
      </c>
    </row>
    <row r="278" spans="2:18" ht="323.25" customHeight="1" x14ac:dyDescent="0.2">
      <c r="B278" s="66" t="s">
        <v>15</v>
      </c>
      <c r="C278" s="61" t="s">
        <v>7</v>
      </c>
      <c r="D278" s="809"/>
      <c r="E278" s="809"/>
      <c r="F278" s="810"/>
      <c r="G278" s="810"/>
      <c r="H278" s="787"/>
      <c r="I278" s="551" t="s">
        <v>651</v>
      </c>
      <c r="J278" s="551" t="s">
        <v>652</v>
      </c>
      <c r="K278" s="581">
        <v>2</v>
      </c>
      <c r="L278" s="553">
        <v>44531</v>
      </c>
      <c r="M278" s="560">
        <v>44835</v>
      </c>
      <c r="N278" s="554">
        <f t="shared" si="11"/>
        <v>43.428571428571431</v>
      </c>
      <c r="O278" s="581">
        <v>0</v>
      </c>
      <c r="P278" s="556">
        <f t="shared" si="10"/>
        <v>0</v>
      </c>
      <c r="Q278" s="557" t="str">
        <f>IF(ISNUMBER(P278),IF(P278=100%,"CUMPLIDA",IF(AND(ISNUMBER(M278),ISNUMBER(CGR!$Q$4)), IF(M278&lt;CGR!$Q$4,"INCUMPLIDA","PROCESO"), "VERIFICAR FECHA")),"SIN VALOR AVANCE")</f>
        <v>PROCESO</v>
      </c>
      <c r="R278" s="558" t="s">
        <v>653</v>
      </c>
    </row>
    <row r="279" spans="2:18" ht="330.75" customHeight="1" x14ac:dyDescent="0.2">
      <c r="B279" s="66" t="s">
        <v>15</v>
      </c>
      <c r="C279" s="61" t="s">
        <v>7</v>
      </c>
      <c r="D279" s="809"/>
      <c r="E279" s="809"/>
      <c r="F279" s="810"/>
      <c r="G279" s="810"/>
      <c r="H279" s="787"/>
      <c r="I279" s="551" t="s">
        <v>654</v>
      </c>
      <c r="J279" s="551" t="s">
        <v>655</v>
      </c>
      <c r="K279" s="581">
        <v>1</v>
      </c>
      <c r="L279" s="560">
        <v>44927</v>
      </c>
      <c r="M279" s="560">
        <v>45077</v>
      </c>
      <c r="N279" s="554">
        <f t="shared" si="11"/>
        <v>21.428571428571427</v>
      </c>
      <c r="O279" s="581">
        <v>0</v>
      </c>
      <c r="P279" s="556">
        <f t="shared" si="10"/>
        <v>0</v>
      </c>
      <c r="Q279" s="557" t="str">
        <f>IF(ISNUMBER(P279),IF(P279=100%,"CUMPLIDA",IF(AND(ISNUMBER(M279),ISNUMBER(CGR!$Q$4)), IF(M279&lt;CGR!$Q$4,"INCUMPLIDA","PROCESO"), "VERIFICAR FECHA")),"SIN VALOR AVANCE")</f>
        <v>PROCESO</v>
      </c>
      <c r="R279" s="558" t="s">
        <v>656</v>
      </c>
    </row>
    <row r="280" spans="2:18" ht="294.75" customHeight="1" x14ac:dyDescent="0.2">
      <c r="B280" s="66" t="s">
        <v>15</v>
      </c>
      <c r="C280" s="61" t="s">
        <v>7</v>
      </c>
      <c r="D280" s="809" t="s">
        <v>657</v>
      </c>
      <c r="E280" s="809" t="s">
        <v>582</v>
      </c>
      <c r="F280" s="810" t="s">
        <v>658</v>
      </c>
      <c r="G280" s="810" t="s">
        <v>659</v>
      </c>
      <c r="H280" s="787" t="s">
        <v>610</v>
      </c>
      <c r="I280" s="584" t="s">
        <v>390</v>
      </c>
      <c r="J280" s="551" t="s">
        <v>236</v>
      </c>
      <c r="K280" s="564">
        <v>1</v>
      </c>
      <c r="L280" s="574">
        <v>44044</v>
      </c>
      <c r="M280" s="574">
        <v>44196</v>
      </c>
      <c r="N280" s="565">
        <f t="shared" si="11"/>
        <v>21.714285714285715</v>
      </c>
      <c r="O280" s="564">
        <v>1</v>
      </c>
      <c r="P280" s="566">
        <f t="shared" si="10"/>
        <v>1</v>
      </c>
      <c r="Q280" s="567" t="str">
        <f>IF(ISNUMBER(P280),IF(P280=100%,"CUMPLIDA",IF(AND(ISNUMBER(M280),ISNUMBER(CGR!$Q$4)), IF(M280&lt;CGR!$Q$4,"INCUMPLIDA","PROCESO"), "VERIFICAR FECHA")),"SIN VALOR AVANCE")</f>
        <v>CUMPLIDA</v>
      </c>
      <c r="R280" s="576" t="s">
        <v>660</v>
      </c>
    </row>
    <row r="281" spans="2:18" ht="213.75" customHeight="1" x14ac:dyDescent="0.2">
      <c r="B281" s="66" t="s">
        <v>15</v>
      </c>
      <c r="C281" s="61" t="s">
        <v>7</v>
      </c>
      <c r="D281" s="809"/>
      <c r="E281" s="809"/>
      <c r="F281" s="810"/>
      <c r="G281" s="810"/>
      <c r="H281" s="787"/>
      <c r="I281" s="585" t="s">
        <v>392</v>
      </c>
      <c r="J281" s="586" t="s">
        <v>267</v>
      </c>
      <c r="K281" s="580">
        <v>1</v>
      </c>
      <c r="L281" s="560">
        <v>44927</v>
      </c>
      <c r="M281" s="560">
        <v>45230</v>
      </c>
      <c r="N281" s="554">
        <f t="shared" si="11"/>
        <v>43.285714285714285</v>
      </c>
      <c r="O281" s="580">
        <v>0</v>
      </c>
      <c r="P281" s="556">
        <f t="shared" si="10"/>
        <v>0</v>
      </c>
      <c r="Q281" s="557" t="str">
        <f>IF(ISNUMBER(P281),IF(P281=100%,"CUMPLIDA",IF(AND(ISNUMBER(M281),ISNUMBER(CGR!$Q$4)), IF(M281&lt;CGR!$Q$4,"INCUMPLIDA","PROCESO"), "VERIFICAR FECHA")),"SIN VALOR AVANCE")</f>
        <v>PROCESO</v>
      </c>
      <c r="R281" s="576" t="s">
        <v>661</v>
      </c>
    </row>
    <row r="282" spans="2:18" ht="212.25" customHeight="1" x14ac:dyDescent="0.2">
      <c r="B282" s="66" t="s">
        <v>15</v>
      </c>
      <c r="C282" s="61" t="s">
        <v>7</v>
      </c>
      <c r="D282" s="809"/>
      <c r="E282" s="809"/>
      <c r="F282" s="810"/>
      <c r="G282" s="810"/>
      <c r="H282" s="787"/>
      <c r="I282" s="779" t="s">
        <v>394</v>
      </c>
      <c r="J282" s="587" t="s">
        <v>270</v>
      </c>
      <c r="K282" s="580">
        <v>1</v>
      </c>
      <c r="L282" s="560">
        <v>45231</v>
      </c>
      <c r="M282" s="560">
        <v>45443</v>
      </c>
      <c r="N282" s="554">
        <f t="shared" si="11"/>
        <v>30.285714285714285</v>
      </c>
      <c r="O282" s="581">
        <v>0</v>
      </c>
      <c r="P282" s="556">
        <f t="shared" si="10"/>
        <v>0</v>
      </c>
      <c r="Q282" s="557" t="str">
        <f>IF(ISNUMBER(P282),IF(P282=100%,"CUMPLIDA",IF(AND(ISNUMBER(M282),ISNUMBER(CGR!$Q$4)), IF(M282&lt;CGR!$Q$4,"INCUMPLIDA","PROCESO"), "VERIFICAR FECHA")),"SIN VALOR AVANCE")</f>
        <v>PROCESO</v>
      </c>
      <c r="R282" s="576" t="s">
        <v>661</v>
      </c>
    </row>
    <row r="283" spans="2:18" ht="324" customHeight="1" x14ac:dyDescent="0.2">
      <c r="B283" s="66" t="s">
        <v>15</v>
      </c>
      <c r="C283" s="61" t="s">
        <v>7</v>
      </c>
      <c r="D283" s="809"/>
      <c r="E283" s="809"/>
      <c r="F283" s="810"/>
      <c r="G283" s="810"/>
      <c r="H283" s="787"/>
      <c r="I283" s="780"/>
      <c r="J283" s="587" t="s">
        <v>246</v>
      </c>
      <c r="K283" s="580">
        <v>4</v>
      </c>
      <c r="L283" s="560">
        <v>45444</v>
      </c>
      <c r="M283" s="560">
        <v>45808</v>
      </c>
      <c r="N283" s="554">
        <f t="shared" si="11"/>
        <v>52</v>
      </c>
      <c r="O283" s="581">
        <v>0</v>
      </c>
      <c r="P283" s="556">
        <f t="shared" si="10"/>
        <v>0</v>
      </c>
      <c r="Q283" s="557" t="str">
        <f>IF(ISNUMBER(P283),IF(P283=100%,"CUMPLIDA",IF(AND(ISNUMBER(M283),ISNUMBER(CGR!$Q$4)), IF(M283&lt;CGR!$Q$4,"INCUMPLIDA","PROCESO"), "VERIFICAR FECHA")),"SIN VALOR AVANCE")</f>
        <v>PROCESO</v>
      </c>
      <c r="R283" s="576" t="s">
        <v>662</v>
      </c>
    </row>
    <row r="284" spans="2:18" ht="355.5" customHeight="1" x14ac:dyDescent="0.2">
      <c r="B284" s="66" t="s">
        <v>15</v>
      </c>
      <c r="C284" s="61" t="s">
        <v>7</v>
      </c>
      <c r="D284" s="809"/>
      <c r="E284" s="809"/>
      <c r="F284" s="810"/>
      <c r="G284" s="810"/>
      <c r="H284" s="787"/>
      <c r="I284" s="585" t="s">
        <v>397</v>
      </c>
      <c r="J284" s="587" t="s">
        <v>315</v>
      </c>
      <c r="K284" s="580">
        <v>1</v>
      </c>
      <c r="L284" s="560">
        <v>45809</v>
      </c>
      <c r="M284" s="560">
        <v>46022</v>
      </c>
      <c r="N284" s="554">
        <f t="shared" si="11"/>
        <v>30.428571428571427</v>
      </c>
      <c r="O284" s="581">
        <v>0</v>
      </c>
      <c r="P284" s="556">
        <f t="shared" si="10"/>
        <v>0</v>
      </c>
      <c r="Q284" s="557" t="str">
        <f>IF(ISNUMBER(P284),IF(P284=100%,"CUMPLIDA",IF(AND(ISNUMBER(M284),ISNUMBER(CGR!$Q$4)), IF(M284&lt;CGR!$Q$4,"INCUMPLIDA","PROCESO"), "VERIFICAR FECHA")),"SIN VALOR AVANCE")</f>
        <v>PROCESO</v>
      </c>
      <c r="R284" s="576" t="s">
        <v>662</v>
      </c>
    </row>
    <row r="285" spans="2:18" ht="165.6" customHeight="1" x14ac:dyDescent="0.2">
      <c r="B285" s="66" t="s">
        <v>15</v>
      </c>
      <c r="C285" s="61" t="s">
        <v>7</v>
      </c>
      <c r="D285" s="809" t="s">
        <v>663</v>
      </c>
      <c r="E285" s="809" t="s">
        <v>531</v>
      </c>
      <c r="F285" s="810" t="s">
        <v>664</v>
      </c>
      <c r="G285" s="810" t="s">
        <v>665</v>
      </c>
      <c r="H285" s="551" t="s">
        <v>666</v>
      </c>
      <c r="I285" s="551" t="s">
        <v>667</v>
      </c>
      <c r="J285" s="551" t="s">
        <v>668</v>
      </c>
      <c r="K285" s="552">
        <v>1</v>
      </c>
      <c r="L285" s="574">
        <v>43617</v>
      </c>
      <c r="M285" s="574">
        <v>43677</v>
      </c>
      <c r="N285" s="565">
        <f t="shared" si="11"/>
        <v>8.5714285714285712</v>
      </c>
      <c r="O285" s="590">
        <v>1</v>
      </c>
      <c r="P285" s="566">
        <f t="shared" si="10"/>
        <v>1</v>
      </c>
      <c r="Q285" s="567" t="str">
        <f>IF(ISNUMBER(P285),IF(P285=100%,"CUMPLIDA",IF(AND(ISNUMBER(M285),ISNUMBER(CGR!$Q$4)), IF(M285&lt;CGR!$Q$4,"INCUMPLIDA","PROCESO"), "VERIFICAR FECHA")),"SIN VALOR AVANCE")</f>
        <v>CUMPLIDA</v>
      </c>
      <c r="R285" s="576" t="s">
        <v>669</v>
      </c>
    </row>
    <row r="286" spans="2:18" ht="225.75" x14ac:dyDescent="0.2">
      <c r="B286" s="66" t="s">
        <v>15</v>
      </c>
      <c r="C286" s="61" t="s">
        <v>7</v>
      </c>
      <c r="D286" s="809"/>
      <c r="E286" s="809"/>
      <c r="F286" s="810"/>
      <c r="G286" s="810"/>
      <c r="H286" s="551" t="s">
        <v>670</v>
      </c>
      <c r="I286" s="551" t="s">
        <v>671</v>
      </c>
      <c r="J286" s="551" t="s">
        <v>672</v>
      </c>
      <c r="K286" s="552">
        <v>1</v>
      </c>
      <c r="L286" s="574">
        <v>43678</v>
      </c>
      <c r="M286" s="574">
        <v>43738</v>
      </c>
      <c r="N286" s="565">
        <f t="shared" si="11"/>
        <v>8.5714285714285712</v>
      </c>
      <c r="O286" s="590">
        <v>1</v>
      </c>
      <c r="P286" s="566">
        <f t="shared" si="10"/>
        <v>1</v>
      </c>
      <c r="Q286" s="567" t="str">
        <f>IF(ISNUMBER(P286),IF(P286=100%,"CUMPLIDA",IF(AND(ISNUMBER(M286),ISNUMBER(CGR!$Q$4)), IF(M286&lt;CGR!$Q$4,"INCUMPLIDA","PROCESO"), "VERIFICAR FECHA")),"SIN VALOR AVANCE")</f>
        <v>CUMPLIDA</v>
      </c>
      <c r="R286" s="576" t="s">
        <v>673</v>
      </c>
    </row>
    <row r="287" spans="2:18" ht="270.75" x14ac:dyDescent="0.2">
      <c r="B287" s="66" t="s">
        <v>15</v>
      </c>
      <c r="C287" s="61" t="s">
        <v>7</v>
      </c>
      <c r="D287" s="809"/>
      <c r="E287" s="809"/>
      <c r="F287" s="810"/>
      <c r="G287" s="810"/>
      <c r="H287" s="787" t="s">
        <v>534</v>
      </c>
      <c r="I287" s="584" t="s">
        <v>390</v>
      </c>
      <c r="J287" s="551" t="s">
        <v>236</v>
      </c>
      <c r="K287" s="564">
        <v>1</v>
      </c>
      <c r="L287" s="574">
        <v>44044</v>
      </c>
      <c r="M287" s="574">
        <v>44196</v>
      </c>
      <c r="N287" s="565">
        <f t="shared" si="11"/>
        <v>21.714285714285715</v>
      </c>
      <c r="O287" s="564">
        <v>1</v>
      </c>
      <c r="P287" s="566">
        <f t="shared" si="10"/>
        <v>1</v>
      </c>
      <c r="Q287" s="567" t="str">
        <f>IF(ISNUMBER(P287),IF(P287=100%,"CUMPLIDA",IF(AND(ISNUMBER(M287),ISNUMBER(CGR!$Q$4)), IF(M287&lt;CGR!$Q$4,"INCUMPLIDA","PROCESO"), "VERIFICAR FECHA")),"SIN VALOR AVANCE")</f>
        <v>CUMPLIDA</v>
      </c>
      <c r="R287" s="576" t="s">
        <v>674</v>
      </c>
    </row>
    <row r="288" spans="2:18" ht="207" customHeight="1" x14ac:dyDescent="0.2">
      <c r="B288" s="66" t="s">
        <v>15</v>
      </c>
      <c r="C288" s="61" t="s">
        <v>7</v>
      </c>
      <c r="D288" s="809"/>
      <c r="E288" s="809"/>
      <c r="F288" s="810"/>
      <c r="G288" s="810"/>
      <c r="H288" s="787"/>
      <c r="I288" s="585" t="s">
        <v>392</v>
      </c>
      <c r="J288" s="586" t="s">
        <v>267</v>
      </c>
      <c r="K288" s="580">
        <v>1</v>
      </c>
      <c r="L288" s="560">
        <v>44927</v>
      </c>
      <c r="M288" s="560">
        <v>45230</v>
      </c>
      <c r="N288" s="554">
        <f t="shared" si="11"/>
        <v>43.285714285714285</v>
      </c>
      <c r="O288" s="580">
        <v>0</v>
      </c>
      <c r="P288" s="556">
        <f t="shared" si="10"/>
        <v>0</v>
      </c>
      <c r="Q288" s="557" t="str">
        <f>IF(ISNUMBER(P288),IF(P288=100%,"CUMPLIDA",IF(AND(ISNUMBER(M288),ISNUMBER(CGR!$Q$4)), IF(M288&lt;CGR!$Q$4,"INCUMPLIDA","PROCESO"), "VERIFICAR FECHA")),"SIN VALOR AVANCE")</f>
        <v>PROCESO</v>
      </c>
      <c r="R288" s="576" t="s">
        <v>587</v>
      </c>
    </row>
    <row r="289" spans="2:18" ht="216" customHeight="1" x14ac:dyDescent="0.2">
      <c r="B289" s="66" t="s">
        <v>15</v>
      </c>
      <c r="C289" s="61" t="s">
        <v>7</v>
      </c>
      <c r="D289" s="809"/>
      <c r="E289" s="809"/>
      <c r="F289" s="810"/>
      <c r="G289" s="810"/>
      <c r="H289" s="787"/>
      <c r="I289" s="779" t="s">
        <v>394</v>
      </c>
      <c r="J289" s="587" t="s">
        <v>270</v>
      </c>
      <c r="K289" s="580">
        <v>1</v>
      </c>
      <c r="L289" s="560">
        <v>45231</v>
      </c>
      <c r="M289" s="560">
        <v>45443</v>
      </c>
      <c r="N289" s="554">
        <f t="shared" si="11"/>
        <v>30.285714285714285</v>
      </c>
      <c r="O289" s="581">
        <v>0</v>
      </c>
      <c r="P289" s="556">
        <f t="shared" si="10"/>
        <v>0</v>
      </c>
      <c r="Q289" s="557" t="str">
        <f>IF(ISNUMBER(P289),IF(P289=100%,"CUMPLIDA",IF(AND(ISNUMBER(M289),ISNUMBER(CGR!$Q$4)), IF(M289&lt;CGR!$Q$4,"INCUMPLIDA","PROCESO"), "VERIFICAR FECHA")),"SIN VALOR AVANCE")</f>
        <v>PROCESO</v>
      </c>
      <c r="R289" s="576" t="s">
        <v>587</v>
      </c>
    </row>
    <row r="290" spans="2:18" ht="293.25" customHeight="1" x14ac:dyDescent="0.2">
      <c r="B290" s="66" t="s">
        <v>15</v>
      </c>
      <c r="C290" s="61" t="s">
        <v>7</v>
      </c>
      <c r="D290" s="809"/>
      <c r="E290" s="809"/>
      <c r="F290" s="810"/>
      <c r="G290" s="810"/>
      <c r="H290" s="787"/>
      <c r="I290" s="780"/>
      <c r="J290" s="587" t="s">
        <v>246</v>
      </c>
      <c r="K290" s="580">
        <v>4</v>
      </c>
      <c r="L290" s="560">
        <v>45444</v>
      </c>
      <c r="M290" s="560">
        <v>45808</v>
      </c>
      <c r="N290" s="554">
        <f t="shared" si="11"/>
        <v>52</v>
      </c>
      <c r="O290" s="581">
        <v>0</v>
      </c>
      <c r="P290" s="556">
        <f t="shared" si="10"/>
        <v>0</v>
      </c>
      <c r="Q290" s="557" t="str">
        <f>IF(ISNUMBER(P290),IF(P290=100%,"CUMPLIDA",IF(AND(ISNUMBER(M290),ISNUMBER(CGR!$Q$4)), IF(M290&lt;CGR!$Q$4,"INCUMPLIDA","PROCESO"), "VERIFICAR FECHA")),"SIN VALOR AVANCE")</f>
        <v>PROCESO</v>
      </c>
      <c r="R290" s="576" t="s">
        <v>675</v>
      </c>
    </row>
    <row r="291" spans="2:18" ht="279.75" customHeight="1" x14ac:dyDescent="0.2">
      <c r="B291" s="66" t="s">
        <v>15</v>
      </c>
      <c r="C291" s="61" t="s">
        <v>7</v>
      </c>
      <c r="D291" s="809"/>
      <c r="E291" s="809"/>
      <c r="F291" s="810"/>
      <c r="G291" s="810"/>
      <c r="H291" s="787"/>
      <c r="I291" s="585" t="s">
        <v>397</v>
      </c>
      <c r="J291" s="587" t="s">
        <v>315</v>
      </c>
      <c r="K291" s="580">
        <v>1</v>
      </c>
      <c r="L291" s="560">
        <v>45809</v>
      </c>
      <c r="M291" s="560">
        <v>46022</v>
      </c>
      <c r="N291" s="554">
        <f t="shared" si="11"/>
        <v>30.428571428571427</v>
      </c>
      <c r="O291" s="581">
        <v>0</v>
      </c>
      <c r="P291" s="556">
        <f t="shared" si="10"/>
        <v>0</v>
      </c>
      <c r="Q291" s="557" t="str">
        <f>IF(ISNUMBER(P291),IF(P291=100%,"CUMPLIDA",IF(AND(ISNUMBER(M291),ISNUMBER(CGR!$Q$4)), IF(M291&lt;CGR!$Q$4,"INCUMPLIDA","PROCESO"), "VERIFICAR FECHA")),"SIN VALOR AVANCE")</f>
        <v>PROCESO</v>
      </c>
      <c r="R291" s="576" t="s">
        <v>675</v>
      </c>
    </row>
    <row r="292" spans="2:18" ht="213" customHeight="1" x14ac:dyDescent="0.2">
      <c r="B292" s="66" t="s">
        <v>15</v>
      </c>
      <c r="C292" s="61" t="s">
        <v>7</v>
      </c>
      <c r="D292" s="809" t="s">
        <v>676</v>
      </c>
      <c r="E292" s="809" t="s">
        <v>677</v>
      </c>
      <c r="F292" s="810" t="s">
        <v>678</v>
      </c>
      <c r="G292" s="810" t="s">
        <v>679</v>
      </c>
      <c r="H292" s="787" t="s">
        <v>680</v>
      </c>
      <c r="I292" s="585" t="s">
        <v>392</v>
      </c>
      <c r="J292" s="586" t="s">
        <v>267</v>
      </c>
      <c r="K292" s="580">
        <v>1</v>
      </c>
      <c r="L292" s="560">
        <v>44927</v>
      </c>
      <c r="M292" s="560">
        <v>45230</v>
      </c>
      <c r="N292" s="554">
        <f t="shared" si="11"/>
        <v>43.285714285714285</v>
      </c>
      <c r="O292" s="580">
        <v>0</v>
      </c>
      <c r="P292" s="556">
        <f t="shared" si="10"/>
        <v>0</v>
      </c>
      <c r="Q292" s="557" t="str">
        <f>IF(ISNUMBER(P292),IF(P292=100%,"CUMPLIDA",IF(AND(ISNUMBER(M292),ISNUMBER(CGR!$Q$4)), IF(M292&lt;CGR!$Q$4,"INCUMPLIDA","PROCESO"), "VERIFICAR FECHA")),"SIN VALOR AVANCE")</f>
        <v>PROCESO</v>
      </c>
      <c r="R292" s="576" t="s">
        <v>681</v>
      </c>
    </row>
    <row r="293" spans="2:18" ht="218.25" customHeight="1" x14ac:dyDescent="0.2">
      <c r="B293" s="66" t="s">
        <v>15</v>
      </c>
      <c r="C293" s="61" t="s">
        <v>7</v>
      </c>
      <c r="D293" s="809"/>
      <c r="E293" s="809"/>
      <c r="F293" s="810"/>
      <c r="G293" s="810"/>
      <c r="H293" s="787"/>
      <c r="I293" s="779" t="s">
        <v>394</v>
      </c>
      <c r="J293" s="587" t="s">
        <v>270</v>
      </c>
      <c r="K293" s="580">
        <v>1</v>
      </c>
      <c r="L293" s="560">
        <v>45231</v>
      </c>
      <c r="M293" s="560">
        <v>45443</v>
      </c>
      <c r="N293" s="554">
        <f t="shared" si="11"/>
        <v>30.285714285714285</v>
      </c>
      <c r="O293" s="581">
        <v>0</v>
      </c>
      <c r="P293" s="556">
        <f t="shared" si="10"/>
        <v>0</v>
      </c>
      <c r="Q293" s="557" t="str">
        <f>IF(ISNUMBER(P293),IF(P293=100%,"CUMPLIDA",IF(AND(ISNUMBER(M293),ISNUMBER(CGR!$Q$4)), IF(M293&lt;CGR!$Q$4,"INCUMPLIDA","PROCESO"), "VERIFICAR FECHA")),"SIN VALOR AVANCE")</f>
        <v>PROCESO</v>
      </c>
      <c r="R293" s="576" t="s">
        <v>682</v>
      </c>
    </row>
    <row r="294" spans="2:18" ht="308.25" customHeight="1" x14ac:dyDescent="0.2">
      <c r="B294" s="66" t="s">
        <v>15</v>
      </c>
      <c r="C294" s="61" t="s">
        <v>7</v>
      </c>
      <c r="D294" s="809"/>
      <c r="E294" s="809"/>
      <c r="F294" s="810"/>
      <c r="G294" s="810"/>
      <c r="H294" s="787"/>
      <c r="I294" s="780"/>
      <c r="J294" s="587" t="s">
        <v>246</v>
      </c>
      <c r="K294" s="580">
        <v>4</v>
      </c>
      <c r="L294" s="560">
        <v>45444</v>
      </c>
      <c r="M294" s="560">
        <v>45808</v>
      </c>
      <c r="N294" s="554">
        <f t="shared" si="11"/>
        <v>52</v>
      </c>
      <c r="O294" s="581">
        <v>0</v>
      </c>
      <c r="P294" s="556">
        <f t="shared" ref="P294:P358" si="12">O294/K294</f>
        <v>0</v>
      </c>
      <c r="Q294" s="557" t="str">
        <f>IF(ISNUMBER(P294),IF(P294=100%,"CUMPLIDA",IF(AND(ISNUMBER(M294),ISNUMBER(CGR!$Q$4)), IF(M294&lt;CGR!$Q$4,"INCUMPLIDA","PROCESO"), "VERIFICAR FECHA")),"SIN VALOR AVANCE")</f>
        <v>PROCESO</v>
      </c>
      <c r="R294" s="576" t="s">
        <v>683</v>
      </c>
    </row>
    <row r="295" spans="2:18" ht="324.75" customHeight="1" x14ac:dyDescent="0.2">
      <c r="B295" s="66" t="s">
        <v>15</v>
      </c>
      <c r="C295" s="61" t="s">
        <v>7</v>
      </c>
      <c r="D295" s="809"/>
      <c r="E295" s="809"/>
      <c r="F295" s="810"/>
      <c r="G295" s="810"/>
      <c r="H295" s="787"/>
      <c r="I295" s="585" t="s">
        <v>397</v>
      </c>
      <c r="J295" s="587" t="s">
        <v>315</v>
      </c>
      <c r="K295" s="580">
        <v>1</v>
      </c>
      <c r="L295" s="560">
        <v>45809</v>
      </c>
      <c r="M295" s="560">
        <v>46022</v>
      </c>
      <c r="N295" s="554">
        <f t="shared" si="11"/>
        <v>30.428571428571427</v>
      </c>
      <c r="O295" s="581">
        <v>0</v>
      </c>
      <c r="P295" s="556">
        <f t="shared" si="12"/>
        <v>0</v>
      </c>
      <c r="Q295" s="557" t="str">
        <f>IF(ISNUMBER(P295),IF(P295=100%,"CUMPLIDA",IF(AND(ISNUMBER(M295),ISNUMBER(CGR!$Q$4)), IF(M295&lt;CGR!$Q$4,"INCUMPLIDA","PROCESO"), "VERIFICAR FECHA")),"SIN VALOR AVANCE")</f>
        <v>PROCESO</v>
      </c>
      <c r="R295" s="576" t="s">
        <v>683</v>
      </c>
    </row>
    <row r="296" spans="2:18" ht="237" customHeight="1" x14ac:dyDescent="0.2">
      <c r="B296" s="66" t="s">
        <v>15</v>
      </c>
      <c r="C296" s="61" t="s">
        <v>7</v>
      </c>
      <c r="D296" s="809" t="s">
        <v>684</v>
      </c>
      <c r="E296" s="809" t="s">
        <v>685</v>
      </c>
      <c r="F296" s="810" t="s">
        <v>686</v>
      </c>
      <c r="G296" s="833" t="s">
        <v>687</v>
      </c>
      <c r="H296" s="787" t="s">
        <v>534</v>
      </c>
      <c r="I296" s="584" t="s">
        <v>390</v>
      </c>
      <c r="J296" s="551" t="s">
        <v>236</v>
      </c>
      <c r="K296" s="564">
        <v>1</v>
      </c>
      <c r="L296" s="574">
        <v>44044</v>
      </c>
      <c r="M296" s="574">
        <v>44196</v>
      </c>
      <c r="N296" s="565">
        <f t="shared" si="11"/>
        <v>21.714285714285715</v>
      </c>
      <c r="O296" s="564">
        <v>1</v>
      </c>
      <c r="P296" s="566">
        <f t="shared" si="12"/>
        <v>1</v>
      </c>
      <c r="Q296" s="567" t="str">
        <f>IF(ISNUMBER(P296),IF(P296=100%,"CUMPLIDA",IF(AND(ISNUMBER(M296),ISNUMBER(CGR!$Q$4)), IF(M296&lt;CGR!$Q$4,"INCUMPLIDA","PROCESO"), "VERIFICAR FECHA")),"SIN VALOR AVANCE")</f>
        <v>CUMPLIDA</v>
      </c>
      <c r="R296" s="576" t="s">
        <v>688</v>
      </c>
    </row>
    <row r="297" spans="2:18" ht="182.25" customHeight="1" x14ac:dyDescent="0.2">
      <c r="B297" s="66" t="s">
        <v>15</v>
      </c>
      <c r="C297" s="61" t="s">
        <v>7</v>
      </c>
      <c r="D297" s="809"/>
      <c r="E297" s="809"/>
      <c r="F297" s="810"/>
      <c r="G297" s="833"/>
      <c r="H297" s="787"/>
      <c r="I297" s="585" t="s">
        <v>392</v>
      </c>
      <c r="J297" s="586" t="s">
        <v>267</v>
      </c>
      <c r="K297" s="580">
        <v>1</v>
      </c>
      <c r="L297" s="560">
        <v>44927</v>
      </c>
      <c r="M297" s="560">
        <v>45230</v>
      </c>
      <c r="N297" s="554">
        <f t="shared" si="11"/>
        <v>43.285714285714285</v>
      </c>
      <c r="O297" s="580">
        <v>0</v>
      </c>
      <c r="P297" s="556">
        <f t="shared" si="12"/>
        <v>0</v>
      </c>
      <c r="Q297" s="557" t="str">
        <f>IF(ISNUMBER(P297),IF(P297=100%,"CUMPLIDA",IF(AND(ISNUMBER(M297),ISNUMBER(CGR!$Q$4)), IF(M297&lt;CGR!$Q$4,"INCUMPLIDA","PROCESO"), "VERIFICAR FECHA")),"SIN VALOR AVANCE")</f>
        <v>PROCESO</v>
      </c>
      <c r="R297" s="576" t="s">
        <v>689</v>
      </c>
    </row>
    <row r="298" spans="2:18" ht="182.25" customHeight="1" x14ac:dyDescent="0.2">
      <c r="B298" s="66" t="s">
        <v>15</v>
      </c>
      <c r="C298" s="61" t="s">
        <v>7</v>
      </c>
      <c r="D298" s="809"/>
      <c r="E298" s="809"/>
      <c r="F298" s="810"/>
      <c r="G298" s="833"/>
      <c r="H298" s="787"/>
      <c r="I298" s="779" t="s">
        <v>394</v>
      </c>
      <c r="J298" s="587" t="s">
        <v>270</v>
      </c>
      <c r="K298" s="580">
        <v>1</v>
      </c>
      <c r="L298" s="560">
        <v>45231</v>
      </c>
      <c r="M298" s="560">
        <v>45443</v>
      </c>
      <c r="N298" s="554">
        <f t="shared" si="11"/>
        <v>30.285714285714285</v>
      </c>
      <c r="O298" s="581">
        <v>0</v>
      </c>
      <c r="P298" s="556">
        <f t="shared" si="12"/>
        <v>0</v>
      </c>
      <c r="Q298" s="557" t="str">
        <f>IF(ISNUMBER(P298),IF(P298=100%,"CUMPLIDA",IF(AND(ISNUMBER(M298),ISNUMBER(CGR!$Q$4)), IF(M298&lt;CGR!$Q$4,"INCUMPLIDA","PROCESO"), "VERIFICAR FECHA")),"SIN VALOR AVANCE")</f>
        <v>PROCESO</v>
      </c>
      <c r="R298" s="576" t="s">
        <v>544</v>
      </c>
    </row>
    <row r="299" spans="2:18" ht="258.75" customHeight="1" x14ac:dyDescent="0.2">
      <c r="B299" s="66" t="s">
        <v>15</v>
      </c>
      <c r="C299" s="61" t="s">
        <v>7</v>
      </c>
      <c r="D299" s="809"/>
      <c r="E299" s="809"/>
      <c r="F299" s="810"/>
      <c r="G299" s="833"/>
      <c r="H299" s="787"/>
      <c r="I299" s="780"/>
      <c r="J299" s="587" t="s">
        <v>246</v>
      </c>
      <c r="K299" s="580">
        <v>4</v>
      </c>
      <c r="L299" s="560">
        <v>45444</v>
      </c>
      <c r="M299" s="560">
        <v>45808</v>
      </c>
      <c r="N299" s="554">
        <f t="shared" si="11"/>
        <v>52</v>
      </c>
      <c r="O299" s="581">
        <v>0</v>
      </c>
      <c r="P299" s="556">
        <f t="shared" si="12"/>
        <v>0</v>
      </c>
      <c r="Q299" s="557" t="str">
        <f>IF(ISNUMBER(P299),IF(P299=100%,"CUMPLIDA",IF(AND(ISNUMBER(M299),ISNUMBER(CGR!$Q$4)), IF(M299&lt;CGR!$Q$4,"INCUMPLIDA","PROCESO"), "VERIFICAR FECHA")),"SIN VALOR AVANCE")</f>
        <v>PROCESO</v>
      </c>
      <c r="R299" s="576" t="s">
        <v>545</v>
      </c>
    </row>
    <row r="300" spans="2:18" ht="255.75" customHeight="1" x14ac:dyDescent="0.2">
      <c r="B300" s="66" t="s">
        <v>15</v>
      </c>
      <c r="C300" s="61" t="s">
        <v>7</v>
      </c>
      <c r="D300" s="809"/>
      <c r="E300" s="809"/>
      <c r="F300" s="810"/>
      <c r="G300" s="833"/>
      <c r="H300" s="787"/>
      <c r="I300" s="585" t="s">
        <v>397</v>
      </c>
      <c r="J300" s="587" t="s">
        <v>315</v>
      </c>
      <c r="K300" s="580">
        <v>1</v>
      </c>
      <c r="L300" s="560">
        <v>45809</v>
      </c>
      <c r="M300" s="560">
        <v>46022</v>
      </c>
      <c r="N300" s="554">
        <f t="shared" si="11"/>
        <v>30.428571428571427</v>
      </c>
      <c r="O300" s="581">
        <v>0</v>
      </c>
      <c r="P300" s="556">
        <f t="shared" si="12"/>
        <v>0</v>
      </c>
      <c r="Q300" s="557" t="str">
        <f>IF(ISNUMBER(P300),IF(P300=100%,"CUMPLIDA",IF(AND(ISNUMBER(M300),ISNUMBER(CGR!$Q$4)), IF(M300&lt;CGR!$Q$4,"INCUMPLIDA","PROCESO"), "VERIFICAR FECHA")),"SIN VALOR AVANCE")</f>
        <v>PROCESO</v>
      </c>
      <c r="R300" s="576" t="s">
        <v>545</v>
      </c>
    </row>
    <row r="301" spans="2:18" ht="240.6" customHeight="1" x14ac:dyDescent="0.2">
      <c r="B301" s="66" t="s">
        <v>15</v>
      </c>
      <c r="C301" s="61" t="s">
        <v>7</v>
      </c>
      <c r="D301" s="809" t="s">
        <v>690</v>
      </c>
      <c r="E301" s="809" t="s">
        <v>691</v>
      </c>
      <c r="F301" s="810" t="s">
        <v>692</v>
      </c>
      <c r="G301" s="810" t="s">
        <v>693</v>
      </c>
      <c r="H301" s="787" t="s">
        <v>534</v>
      </c>
      <c r="I301" s="584" t="s">
        <v>390</v>
      </c>
      <c r="J301" s="551" t="s">
        <v>236</v>
      </c>
      <c r="K301" s="564">
        <v>1</v>
      </c>
      <c r="L301" s="574">
        <v>44044</v>
      </c>
      <c r="M301" s="574">
        <v>44196</v>
      </c>
      <c r="N301" s="565">
        <f t="shared" si="11"/>
        <v>21.714285714285715</v>
      </c>
      <c r="O301" s="564">
        <v>1</v>
      </c>
      <c r="P301" s="566">
        <f t="shared" si="12"/>
        <v>1</v>
      </c>
      <c r="Q301" s="567" t="str">
        <f>IF(ISNUMBER(P301),IF(P301=100%,"CUMPLIDA",IF(AND(ISNUMBER(M301),ISNUMBER(CGR!$Q$4)), IF(M301&lt;CGR!$Q$4,"INCUMPLIDA","PROCESO"), "VERIFICAR FECHA")),"SIN VALOR AVANCE")</f>
        <v>CUMPLIDA</v>
      </c>
      <c r="R301" s="576" t="s">
        <v>567</v>
      </c>
    </row>
    <row r="302" spans="2:18" ht="186.75" customHeight="1" x14ac:dyDescent="0.2">
      <c r="B302" s="66" t="s">
        <v>15</v>
      </c>
      <c r="C302" s="61" t="s">
        <v>7</v>
      </c>
      <c r="D302" s="809"/>
      <c r="E302" s="809"/>
      <c r="F302" s="810"/>
      <c r="G302" s="810"/>
      <c r="H302" s="787"/>
      <c r="I302" s="585" t="s">
        <v>392</v>
      </c>
      <c r="J302" s="586" t="s">
        <v>267</v>
      </c>
      <c r="K302" s="580">
        <v>1</v>
      </c>
      <c r="L302" s="560">
        <v>44927</v>
      </c>
      <c r="M302" s="560">
        <v>45230</v>
      </c>
      <c r="N302" s="554">
        <f t="shared" si="11"/>
        <v>43.285714285714285</v>
      </c>
      <c r="O302" s="580">
        <v>0</v>
      </c>
      <c r="P302" s="556">
        <f t="shared" si="12"/>
        <v>0</v>
      </c>
      <c r="Q302" s="557" t="str">
        <f>IF(ISNUMBER(P302),IF(P302=100%,"CUMPLIDA",IF(AND(ISNUMBER(M302),ISNUMBER(CGR!$Q$4)), IF(M302&lt;CGR!$Q$4,"INCUMPLIDA","PROCESO"), "VERIFICAR FECHA")),"SIN VALOR AVANCE")</f>
        <v>PROCESO</v>
      </c>
      <c r="R302" s="576" t="s">
        <v>544</v>
      </c>
    </row>
    <row r="303" spans="2:18" ht="185.25" customHeight="1" x14ac:dyDescent="0.2">
      <c r="B303" s="66" t="s">
        <v>15</v>
      </c>
      <c r="C303" s="61" t="s">
        <v>7</v>
      </c>
      <c r="D303" s="809"/>
      <c r="E303" s="809"/>
      <c r="F303" s="810"/>
      <c r="G303" s="810"/>
      <c r="H303" s="787"/>
      <c r="I303" s="779" t="s">
        <v>394</v>
      </c>
      <c r="J303" s="587" t="s">
        <v>270</v>
      </c>
      <c r="K303" s="580">
        <v>1</v>
      </c>
      <c r="L303" s="560">
        <v>45231</v>
      </c>
      <c r="M303" s="560">
        <v>45443</v>
      </c>
      <c r="N303" s="554">
        <f t="shared" si="11"/>
        <v>30.285714285714285</v>
      </c>
      <c r="O303" s="581">
        <v>0</v>
      </c>
      <c r="P303" s="556">
        <f t="shared" si="12"/>
        <v>0</v>
      </c>
      <c r="Q303" s="557" t="str">
        <f>IF(ISNUMBER(P303),IF(P303=100%,"CUMPLIDA",IF(AND(ISNUMBER(M303),ISNUMBER(CGR!$Q$4)), IF(M303&lt;CGR!$Q$4,"INCUMPLIDA","PROCESO"), "VERIFICAR FECHA")),"SIN VALOR AVANCE")</f>
        <v>PROCESO</v>
      </c>
      <c r="R303" s="576" t="s">
        <v>544</v>
      </c>
    </row>
    <row r="304" spans="2:18" ht="282.75" customHeight="1" x14ac:dyDescent="0.2">
      <c r="B304" s="66" t="s">
        <v>15</v>
      </c>
      <c r="C304" s="61" t="s">
        <v>7</v>
      </c>
      <c r="D304" s="809"/>
      <c r="E304" s="809"/>
      <c r="F304" s="810"/>
      <c r="G304" s="810"/>
      <c r="H304" s="787"/>
      <c r="I304" s="780"/>
      <c r="J304" s="587" t="s">
        <v>246</v>
      </c>
      <c r="K304" s="580">
        <v>4</v>
      </c>
      <c r="L304" s="560">
        <v>45444</v>
      </c>
      <c r="M304" s="560">
        <v>45808</v>
      </c>
      <c r="N304" s="554">
        <f t="shared" si="11"/>
        <v>52</v>
      </c>
      <c r="O304" s="581">
        <v>0</v>
      </c>
      <c r="P304" s="556">
        <f t="shared" si="12"/>
        <v>0</v>
      </c>
      <c r="Q304" s="557" t="str">
        <f>IF(ISNUMBER(P304),IF(P304=100%,"CUMPLIDA",IF(AND(ISNUMBER(M304),ISNUMBER(CGR!$Q$4)), IF(M304&lt;CGR!$Q$4,"INCUMPLIDA","PROCESO"), "VERIFICAR FECHA")),"SIN VALOR AVANCE")</f>
        <v>PROCESO</v>
      </c>
      <c r="R304" s="576" t="s">
        <v>545</v>
      </c>
    </row>
    <row r="305" spans="2:18" ht="275.25" customHeight="1" x14ac:dyDescent="0.2">
      <c r="B305" s="66" t="s">
        <v>15</v>
      </c>
      <c r="C305" s="61" t="s">
        <v>7</v>
      </c>
      <c r="D305" s="809"/>
      <c r="E305" s="809"/>
      <c r="F305" s="810"/>
      <c r="G305" s="810"/>
      <c r="H305" s="787"/>
      <c r="I305" s="585" t="s">
        <v>397</v>
      </c>
      <c r="J305" s="587" t="s">
        <v>315</v>
      </c>
      <c r="K305" s="580">
        <v>1</v>
      </c>
      <c r="L305" s="560">
        <v>45809</v>
      </c>
      <c r="M305" s="560">
        <v>46022</v>
      </c>
      <c r="N305" s="554">
        <f t="shared" si="11"/>
        <v>30.428571428571427</v>
      </c>
      <c r="O305" s="581">
        <v>0</v>
      </c>
      <c r="P305" s="556">
        <f t="shared" si="12"/>
        <v>0</v>
      </c>
      <c r="Q305" s="557" t="str">
        <f>IF(ISNUMBER(P305),IF(P305=100%,"CUMPLIDA",IF(AND(ISNUMBER(M305),ISNUMBER(CGR!$Q$4)), IF(M305&lt;CGR!$Q$4,"INCUMPLIDA","PROCESO"), "VERIFICAR FECHA")),"SIN VALOR AVANCE")</f>
        <v>PROCESO</v>
      </c>
      <c r="R305" s="576" t="s">
        <v>545</v>
      </c>
    </row>
    <row r="306" spans="2:18" ht="198" customHeight="1" x14ac:dyDescent="0.2">
      <c r="B306" s="66" t="s">
        <v>15</v>
      </c>
      <c r="C306" s="61" t="s">
        <v>7</v>
      </c>
      <c r="D306" s="809" t="s">
        <v>694</v>
      </c>
      <c r="E306" s="809" t="s">
        <v>695</v>
      </c>
      <c r="F306" s="810" t="s">
        <v>696</v>
      </c>
      <c r="G306" s="810" t="s">
        <v>697</v>
      </c>
      <c r="H306" s="787" t="s">
        <v>534</v>
      </c>
      <c r="I306" s="585" t="s">
        <v>392</v>
      </c>
      <c r="J306" s="586" t="s">
        <v>267</v>
      </c>
      <c r="K306" s="580">
        <v>1</v>
      </c>
      <c r="L306" s="560">
        <v>44927</v>
      </c>
      <c r="M306" s="560">
        <v>45230</v>
      </c>
      <c r="N306" s="554">
        <f t="shared" si="11"/>
        <v>43.285714285714285</v>
      </c>
      <c r="O306" s="580">
        <v>0</v>
      </c>
      <c r="P306" s="556">
        <f t="shared" si="12"/>
        <v>0</v>
      </c>
      <c r="Q306" s="557" t="str">
        <f>IF(ISNUMBER(P306),IF(P306=100%,"CUMPLIDA",IF(AND(ISNUMBER(M306),ISNUMBER(CGR!$Q$4)), IF(M306&lt;CGR!$Q$4,"INCUMPLIDA","PROCESO"), "VERIFICAR FECHA")),"SIN VALOR AVANCE")</f>
        <v>PROCESO</v>
      </c>
      <c r="R306" s="576" t="s">
        <v>698</v>
      </c>
    </row>
    <row r="307" spans="2:18" ht="204" customHeight="1" x14ac:dyDescent="0.2">
      <c r="B307" s="66" t="s">
        <v>15</v>
      </c>
      <c r="C307" s="61" t="s">
        <v>7</v>
      </c>
      <c r="D307" s="809"/>
      <c r="E307" s="809"/>
      <c r="F307" s="810"/>
      <c r="G307" s="810"/>
      <c r="H307" s="787"/>
      <c r="I307" s="779" t="s">
        <v>394</v>
      </c>
      <c r="J307" s="587" t="s">
        <v>270</v>
      </c>
      <c r="K307" s="580">
        <v>1</v>
      </c>
      <c r="L307" s="560">
        <v>45231</v>
      </c>
      <c r="M307" s="560">
        <v>45443</v>
      </c>
      <c r="N307" s="554">
        <f t="shared" si="11"/>
        <v>30.285714285714285</v>
      </c>
      <c r="O307" s="581">
        <v>0</v>
      </c>
      <c r="P307" s="556">
        <f t="shared" si="12"/>
        <v>0</v>
      </c>
      <c r="Q307" s="557" t="str">
        <f>IF(ISNUMBER(P307),IF(P307=100%,"CUMPLIDA",IF(AND(ISNUMBER(M307),ISNUMBER(CGR!$Q$4)), IF(M307&lt;CGR!$Q$4,"INCUMPLIDA","PROCESO"), "VERIFICAR FECHA")),"SIN VALOR AVANCE")</f>
        <v>PROCESO</v>
      </c>
      <c r="R307" s="576" t="s">
        <v>698</v>
      </c>
    </row>
    <row r="308" spans="2:18" ht="309" customHeight="1" x14ac:dyDescent="0.2">
      <c r="B308" s="66" t="s">
        <v>15</v>
      </c>
      <c r="C308" s="61" t="s">
        <v>7</v>
      </c>
      <c r="D308" s="809"/>
      <c r="E308" s="809"/>
      <c r="F308" s="810"/>
      <c r="G308" s="810"/>
      <c r="H308" s="787"/>
      <c r="I308" s="780"/>
      <c r="J308" s="587" t="s">
        <v>246</v>
      </c>
      <c r="K308" s="580">
        <v>4</v>
      </c>
      <c r="L308" s="560">
        <v>45444</v>
      </c>
      <c r="M308" s="560">
        <v>45808</v>
      </c>
      <c r="N308" s="554">
        <f t="shared" si="11"/>
        <v>52</v>
      </c>
      <c r="O308" s="581">
        <v>0</v>
      </c>
      <c r="P308" s="556">
        <f t="shared" si="12"/>
        <v>0</v>
      </c>
      <c r="Q308" s="557" t="str">
        <f>IF(ISNUMBER(P308),IF(P308=100%,"CUMPLIDA",IF(AND(ISNUMBER(M308),ISNUMBER(CGR!$Q$4)), IF(M308&lt;CGR!$Q$4,"INCUMPLIDA","PROCESO"), "VERIFICAR FECHA")),"SIN VALOR AVANCE")</f>
        <v>PROCESO</v>
      </c>
      <c r="R308" s="576" t="s">
        <v>699</v>
      </c>
    </row>
    <row r="309" spans="2:18" ht="289.5" customHeight="1" x14ac:dyDescent="0.2">
      <c r="B309" s="66" t="s">
        <v>15</v>
      </c>
      <c r="C309" s="61" t="s">
        <v>7</v>
      </c>
      <c r="D309" s="809"/>
      <c r="E309" s="809"/>
      <c r="F309" s="810"/>
      <c r="G309" s="810"/>
      <c r="H309" s="787"/>
      <c r="I309" s="585" t="s">
        <v>397</v>
      </c>
      <c r="J309" s="587" t="s">
        <v>315</v>
      </c>
      <c r="K309" s="580">
        <v>1</v>
      </c>
      <c r="L309" s="560">
        <v>45809</v>
      </c>
      <c r="M309" s="560">
        <v>46022</v>
      </c>
      <c r="N309" s="554">
        <f t="shared" si="11"/>
        <v>30.428571428571427</v>
      </c>
      <c r="O309" s="581">
        <v>0</v>
      </c>
      <c r="P309" s="556">
        <f t="shared" si="12"/>
        <v>0</v>
      </c>
      <c r="Q309" s="557" t="str">
        <f>IF(ISNUMBER(P309),IF(P309=100%,"CUMPLIDA",IF(AND(ISNUMBER(M309),ISNUMBER(CGR!$Q$4)), IF(M309&lt;CGR!$Q$4,"INCUMPLIDA","PROCESO"), "VERIFICAR FECHA")),"SIN VALOR AVANCE")</f>
        <v>PROCESO</v>
      </c>
      <c r="R309" s="576" t="s">
        <v>699</v>
      </c>
    </row>
    <row r="310" spans="2:18" ht="213" customHeight="1" x14ac:dyDescent="0.2">
      <c r="B310" s="66" t="s">
        <v>15</v>
      </c>
      <c r="C310" s="61" t="s">
        <v>7</v>
      </c>
      <c r="D310" s="809" t="s">
        <v>700</v>
      </c>
      <c r="E310" s="809" t="s">
        <v>701</v>
      </c>
      <c r="F310" s="810" t="s">
        <v>702</v>
      </c>
      <c r="G310" s="810" t="s">
        <v>703</v>
      </c>
      <c r="H310" s="787" t="s">
        <v>534</v>
      </c>
      <c r="I310" s="585" t="s">
        <v>392</v>
      </c>
      <c r="J310" s="586" t="s">
        <v>267</v>
      </c>
      <c r="K310" s="580">
        <v>1</v>
      </c>
      <c r="L310" s="560">
        <v>44927</v>
      </c>
      <c r="M310" s="560">
        <v>45230</v>
      </c>
      <c r="N310" s="554">
        <f t="shared" si="11"/>
        <v>43.285714285714285</v>
      </c>
      <c r="O310" s="580">
        <v>0</v>
      </c>
      <c r="P310" s="556">
        <f t="shared" si="12"/>
        <v>0</v>
      </c>
      <c r="Q310" s="557" t="str">
        <f>IF(ISNUMBER(P310),IF(P310=100%,"CUMPLIDA",IF(AND(ISNUMBER(M310),ISNUMBER(CGR!$Q$4)), IF(M310&lt;CGR!$Q$4,"INCUMPLIDA","PROCESO"), "VERIFICAR FECHA")),"SIN VALOR AVANCE")</f>
        <v>PROCESO</v>
      </c>
      <c r="R310" s="576" t="s">
        <v>704</v>
      </c>
    </row>
    <row r="311" spans="2:18" ht="204" customHeight="1" x14ac:dyDescent="0.2">
      <c r="B311" s="66" t="s">
        <v>15</v>
      </c>
      <c r="C311" s="61" t="s">
        <v>7</v>
      </c>
      <c r="D311" s="809"/>
      <c r="E311" s="809"/>
      <c r="F311" s="810"/>
      <c r="G311" s="810"/>
      <c r="H311" s="787"/>
      <c r="I311" s="779" t="s">
        <v>394</v>
      </c>
      <c r="J311" s="587" t="s">
        <v>270</v>
      </c>
      <c r="K311" s="580">
        <v>1</v>
      </c>
      <c r="L311" s="560">
        <v>45231</v>
      </c>
      <c r="M311" s="560">
        <v>45443</v>
      </c>
      <c r="N311" s="554">
        <f t="shared" si="11"/>
        <v>30.285714285714285</v>
      </c>
      <c r="O311" s="581">
        <v>0</v>
      </c>
      <c r="P311" s="556">
        <f t="shared" si="12"/>
        <v>0</v>
      </c>
      <c r="Q311" s="557" t="str">
        <f>IF(ISNUMBER(P311),IF(P311=100%,"CUMPLIDA",IF(AND(ISNUMBER(M311),ISNUMBER(CGR!$Q$4)), IF(M311&lt;CGR!$Q$4,"INCUMPLIDA","PROCESO"), "VERIFICAR FECHA")),"SIN VALOR AVANCE")</f>
        <v>PROCESO</v>
      </c>
      <c r="R311" s="576" t="s">
        <v>704</v>
      </c>
    </row>
    <row r="312" spans="2:18" ht="286.5" customHeight="1" x14ac:dyDescent="0.2">
      <c r="B312" s="66" t="s">
        <v>15</v>
      </c>
      <c r="C312" s="61" t="s">
        <v>7</v>
      </c>
      <c r="D312" s="809"/>
      <c r="E312" s="809"/>
      <c r="F312" s="810"/>
      <c r="G312" s="810"/>
      <c r="H312" s="787"/>
      <c r="I312" s="780"/>
      <c r="J312" s="587" t="s">
        <v>246</v>
      </c>
      <c r="K312" s="580">
        <v>4</v>
      </c>
      <c r="L312" s="560">
        <v>45444</v>
      </c>
      <c r="M312" s="560">
        <v>45808</v>
      </c>
      <c r="N312" s="554">
        <f t="shared" si="11"/>
        <v>52</v>
      </c>
      <c r="O312" s="581">
        <v>0</v>
      </c>
      <c r="P312" s="556">
        <f t="shared" si="12"/>
        <v>0</v>
      </c>
      <c r="Q312" s="557" t="str">
        <f>IF(ISNUMBER(P312),IF(P312=100%,"CUMPLIDA",IF(AND(ISNUMBER(M312),ISNUMBER(CGR!$Q$4)), IF(M312&lt;CGR!$Q$4,"INCUMPLIDA","PROCESO"), "VERIFICAR FECHA")),"SIN VALOR AVANCE")</f>
        <v>PROCESO</v>
      </c>
      <c r="R312" s="576" t="s">
        <v>705</v>
      </c>
    </row>
    <row r="313" spans="2:18" ht="295.5" customHeight="1" x14ac:dyDescent="0.2">
      <c r="B313" s="66" t="s">
        <v>15</v>
      </c>
      <c r="C313" s="61" t="s">
        <v>7</v>
      </c>
      <c r="D313" s="809"/>
      <c r="E313" s="809"/>
      <c r="F313" s="810"/>
      <c r="G313" s="810"/>
      <c r="H313" s="787"/>
      <c r="I313" s="585" t="s">
        <v>397</v>
      </c>
      <c r="J313" s="587" t="s">
        <v>315</v>
      </c>
      <c r="K313" s="580">
        <v>1</v>
      </c>
      <c r="L313" s="560">
        <v>45809</v>
      </c>
      <c r="M313" s="560">
        <v>46022</v>
      </c>
      <c r="N313" s="554">
        <f t="shared" si="11"/>
        <v>30.428571428571427</v>
      </c>
      <c r="O313" s="581">
        <v>0</v>
      </c>
      <c r="P313" s="556">
        <f t="shared" si="12"/>
        <v>0</v>
      </c>
      <c r="Q313" s="557" t="str">
        <f>IF(ISNUMBER(P313),IF(P313=100%,"CUMPLIDA",IF(AND(ISNUMBER(M313),ISNUMBER(CGR!$Q$4)), IF(M313&lt;CGR!$Q$4,"INCUMPLIDA","PROCESO"), "VERIFICAR FECHA")),"SIN VALOR AVANCE")</f>
        <v>PROCESO</v>
      </c>
      <c r="R313" s="576" t="s">
        <v>705</v>
      </c>
    </row>
    <row r="314" spans="2:18" ht="220.5" customHeight="1" x14ac:dyDescent="0.2">
      <c r="B314" s="66" t="s">
        <v>15</v>
      </c>
      <c r="C314" s="61" t="s">
        <v>7</v>
      </c>
      <c r="D314" s="809" t="s">
        <v>706</v>
      </c>
      <c r="E314" s="809" t="s">
        <v>701</v>
      </c>
      <c r="F314" s="810" t="s">
        <v>707</v>
      </c>
      <c r="G314" s="810" t="s">
        <v>708</v>
      </c>
      <c r="H314" s="787" t="s">
        <v>534</v>
      </c>
      <c r="I314" s="585" t="s">
        <v>392</v>
      </c>
      <c r="J314" s="586" t="s">
        <v>267</v>
      </c>
      <c r="K314" s="580">
        <v>1</v>
      </c>
      <c r="L314" s="560">
        <v>44927</v>
      </c>
      <c r="M314" s="560">
        <v>45230</v>
      </c>
      <c r="N314" s="554">
        <f t="shared" si="11"/>
        <v>43.285714285714285</v>
      </c>
      <c r="O314" s="580">
        <v>0</v>
      </c>
      <c r="P314" s="556">
        <f t="shared" si="12"/>
        <v>0</v>
      </c>
      <c r="Q314" s="557" t="str">
        <f>IF(ISNUMBER(P314),IF(P314=100%,"CUMPLIDA",IF(AND(ISNUMBER(M314),ISNUMBER(CGR!$Q$4)), IF(M314&lt;CGR!$Q$4,"INCUMPLIDA","PROCESO"), "VERIFICAR FECHA")),"SIN VALOR AVANCE")</f>
        <v>PROCESO</v>
      </c>
      <c r="R314" s="576" t="s">
        <v>709</v>
      </c>
    </row>
    <row r="315" spans="2:18" ht="204" customHeight="1" x14ac:dyDescent="0.2">
      <c r="B315" s="66" t="s">
        <v>15</v>
      </c>
      <c r="C315" s="61" t="s">
        <v>7</v>
      </c>
      <c r="D315" s="809"/>
      <c r="E315" s="809"/>
      <c r="F315" s="810"/>
      <c r="G315" s="810"/>
      <c r="H315" s="787"/>
      <c r="I315" s="779" t="s">
        <v>394</v>
      </c>
      <c r="J315" s="587" t="s">
        <v>270</v>
      </c>
      <c r="K315" s="580">
        <v>1</v>
      </c>
      <c r="L315" s="560">
        <v>45231</v>
      </c>
      <c r="M315" s="560">
        <v>45443</v>
      </c>
      <c r="N315" s="554">
        <f t="shared" si="11"/>
        <v>30.285714285714285</v>
      </c>
      <c r="O315" s="581">
        <v>0</v>
      </c>
      <c r="P315" s="556">
        <f t="shared" si="12"/>
        <v>0</v>
      </c>
      <c r="Q315" s="557" t="str">
        <f>IF(ISNUMBER(P315),IF(P315=100%,"CUMPLIDA",IF(AND(ISNUMBER(M315),ISNUMBER(CGR!$Q$4)), IF(M315&lt;CGR!$Q$4,"INCUMPLIDA","PROCESO"), "VERIFICAR FECHA")),"SIN VALOR AVANCE")</f>
        <v>PROCESO</v>
      </c>
      <c r="R315" s="576" t="s">
        <v>704</v>
      </c>
    </row>
    <row r="316" spans="2:18" ht="298.5" customHeight="1" x14ac:dyDescent="0.2">
      <c r="B316" s="66" t="s">
        <v>15</v>
      </c>
      <c r="C316" s="61" t="s">
        <v>7</v>
      </c>
      <c r="D316" s="809"/>
      <c r="E316" s="809"/>
      <c r="F316" s="810"/>
      <c r="G316" s="810"/>
      <c r="H316" s="787"/>
      <c r="I316" s="780"/>
      <c r="J316" s="587" t="s">
        <v>246</v>
      </c>
      <c r="K316" s="580">
        <v>4</v>
      </c>
      <c r="L316" s="560">
        <v>45444</v>
      </c>
      <c r="M316" s="560">
        <v>45808</v>
      </c>
      <c r="N316" s="554">
        <f t="shared" si="11"/>
        <v>52</v>
      </c>
      <c r="O316" s="581">
        <v>0</v>
      </c>
      <c r="P316" s="556">
        <f t="shared" si="12"/>
        <v>0</v>
      </c>
      <c r="Q316" s="557" t="str">
        <f>IF(ISNUMBER(P316),IF(P316=100%,"CUMPLIDA",IF(AND(ISNUMBER(M316),ISNUMBER(CGR!$Q$4)), IF(M316&lt;CGR!$Q$4,"INCUMPLIDA","PROCESO"), "VERIFICAR FECHA")),"SIN VALOR AVANCE")</f>
        <v>PROCESO</v>
      </c>
      <c r="R316" s="576" t="s">
        <v>705</v>
      </c>
    </row>
    <row r="317" spans="2:18" ht="298.5" customHeight="1" x14ac:dyDescent="0.2">
      <c r="B317" s="66" t="s">
        <v>15</v>
      </c>
      <c r="C317" s="61" t="s">
        <v>7</v>
      </c>
      <c r="D317" s="809"/>
      <c r="E317" s="809"/>
      <c r="F317" s="810"/>
      <c r="G317" s="810"/>
      <c r="H317" s="787"/>
      <c r="I317" s="585" t="s">
        <v>397</v>
      </c>
      <c r="J317" s="587" t="s">
        <v>315</v>
      </c>
      <c r="K317" s="580">
        <v>1</v>
      </c>
      <c r="L317" s="560">
        <v>45809</v>
      </c>
      <c r="M317" s="560">
        <v>46022</v>
      </c>
      <c r="N317" s="554">
        <f t="shared" si="11"/>
        <v>30.428571428571427</v>
      </c>
      <c r="O317" s="581">
        <v>0</v>
      </c>
      <c r="P317" s="556">
        <f t="shared" si="12"/>
        <v>0</v>
      </c>
      <c r="Q317" s="557" t="str">
        <f>IF(ISNUMBER(P317),IF(P317=100%,"CUMPLIDA",IF(AND(ISNUMBER(M317),ISNUMBER(CGR!$Q$4)), IF(M317&lt;CGR!$Q$4,"INCUMPLIDA","PROCESO"), "VERIFICAR FECHA")),"SIN VALOR AVANCE")</f>
        <v>PROCESO</v>
      </c>
      <c r="R317" s="576" t="s">
        <v>705</v>
      </c>
    </row>
    <row r="318" spans="2:18" ht="150.75" x14ac:dyDescent="0.2">
      <c r="B318" s="66" t="s">
        <v>15</v>
      </c>
      <c r="C318" s="61" t="s">
        <v>7</v>
      </c>
      <c r="D318" s="809" t="s">
        <v>710</v>
      </c>
      <c r="E318" s="809" t="s">
        <v>582</v>
      </c>
      <c r="F318" s="810" t="s">
        <v>711</v>
      </c>
      <c r="G318" s="810" t="s">
        <v>712</v>
      </c>
      <c r="H318" s="787" t="s">
        <v>713</v>
      </c>
      <c r="I318" s="584" t="s">
        <v>387</v>
      </c>
      <c r="J318" s="551" t="s">
        <v>388</v>
      </c>
      <c r="K318" s="564">
        <v>1</v>
      </c>
      <c r="L318" s="574">
        <v>44013</v>
      </c>
      <c r="M318" s="574">
        <v>44042</v>
      </c>
      <c r="N318" s="565">
        <f t="shared" si="11"/>
        <v>4.1428571428571432</v>
      </c>
      <c r="O318" s="564">
        <v>1</v>
      </c>
      <c r="P318" s="566">
        <f t="shared" si="12"/>
        <v>1</v>
      </c>
      <c r="Q318" s="567" t="str">
        <f>IF(ISNUMBER(P318),IF(P318=100%,"CUMPLIDA",IF(AND(ISNUMBER(M318),ISNUMBER(CGR!$Q$4)), IF(M318&lt;CGR!$Q$4,"INCUMPLIDA","PROCESO"), "VERIFICAR FECHA")),"SIN VALOR AVANCE")</f>
        <v>CUMPLIDA</v>
      </c>
      <c r="R318" s="576" t="s">
        <v>714</v>
      </c>
    </row>
    <row r="319" spans="2:18" ht="195.75" x14ac:dyDescent="0.2">
      <c r="B319" s="66" t="s">
        <v>15</v>
      </c>
      <c r="C319" s="61" t="s">
        <v>7</v>
      </c>
      <c r="D319" s="809"/>
      <c r="E319" s="809"/>
      <c r="F319" s="810"/>
      <c r="G319" s="810"/>
      <c r="H319" s="787"/>
      <c r="I319" s="584" t="s">
        <v>390</v>
      </c>
      <c r="J319" s="551" t="s">
        <v>236</v>
      </c>
      <c r="K319" s="564">
        <v>1</v>
      </c>
      <c r="L319" s="574">
        <v>44044</v>
      </c>
      <c r="M319" s="574">
        <v>44196</v>
      </c>
      <c r="N319" s="565">
        <f t="shared" si="11"/>
        <v>21.714285714285715</v>
      </c>
      <c r="O319" s="564">
        <v>1</v>
      </c>
      <c r="P319" s="566">
        <f t="shared" si="12"/>
        <v>1</v>
      </c>
      <c r="Q319" s="567" t="str">
        <f>IF(ISNUMBER(P319),IF(P319=100%,"CUMPLIDA",IF(AND(ISNUMBER(M319),ISNUMBER(CGR!$Q$4)), IF(M319&lt;CGR!$Q$4,"INCUMPLIDA","PROCESO"), "VERIFICAR FECHA")),"SIN VALOR AVANCE")</f>
        <v>CUMPLIDA</v>
      </c>
      <c r="R319" s="576" t="s">
        <v>715</v>
      </c>
    </row>
    <row r="320" spans="2:18" ht="214.5" customHeight="1" x14ac:dyDescent="0.2">
      <c r="B320" s="66" t="s">
        <v>15</v>
      </c>
      <c r="C320" s="61" t="s">
        <v>7</v>
      </c>
      <c r="D320" s="809"/>
      <c r="E320" s="809"/>
      <c r="F320" s="810"/>
      <c r="G320" s="810"/>
      <c r="H320" s="787"/>
      <c r="I320" s="585" t="s">
        <v>392</v>
      </c>
      <c r="J320" s="586" t="s">
        <v>267</v>
      </c>
      <c r="K320" s="580">
        <v>1</v>
      </c>
      <c r="L320" s="560">
        <v>44927</v>
      </c>
      <c r="M320" s="560">
        <v>45230</v>
      </c>
      <c r="N320" s="554">
        <f t="shared" si="11"/>
        <v>43.285714285714285</v>
      </c>
      <c r="O320" s="580">
        <v>0</v>
      </c>
      <c r="P320" s="556">
        <f t="shared" si="12"/>
        <v>0</v>
      </c>
      <c r="Q320" s="557" t="str">
        <f>IF(ISNUMBER(P320),IF(P320=100%,"CUMPLIDA",IF(AND(ISNUMBER(M320),ISNUMBER(CGR!$Q$4)), IF(M320&lt;CGR!$Q$4,"INCUMPLIDA","PROCESO"), "VERIFICAR FECHA")),"SIN VALOR AVANCE")</f>
        <v>PROCESO</v>
      </c>
      <c r="R320" s="576" t="s">
        <v>704</v>
      </c>
    </row>
    <row r="321" spans="2:18" ht="223.5" customHeight="1" x14ac:dyDescent="0.2">
      <c r="B321" s="66" t="s">
        <v>15</v>
      </c>
      <c r="C321" s="61" t="s">
        <v>7</v>
      </c>
      <c r="D321" s="809"/>
      <c r="E321" s="809"/>
      <c r="F321" s="810"/>
      <c r="G321" s="810"/>
      <c r="H321" s="787"/>
      <c r="I321" s="779" t="s">
        <v>394</v>
      </c>
      <c r="J321" s="587" t="s">
        <v>270</v>
      </c>
      <c r="K321" s="580">
        <v>1</v>
      </c>
      <c r="L321" s="560">
        <v>45231</v>
      </c>
      <c r="M321" s="560">
        <v>45443</v>
      </c>
      <c r="N321" s="554">
        <f t="shared" si="11"/>
        <v>30.285714285714285</v>
      </c>
      <c r="O321" s="581">
        <v>0</v>
      </c>
      <c r="P321" s="556">
        <f t="shared" si="12"/>
        <v>0</v>
      </c>
      <c r="Q321" s="557" t="str">
        <f>IF(ISNUMBER(P321),IF(P321=100%,"CUMPLIDA",IF(AND(ISNUMBER(M321),ISNUMBER(CGR!$Q$4)), IF(M321&lt;CGR!$Q$4,"INCUMPLIDA","PROCESO"), "VERIFICAR FECHA")),"SIN VALOR AVANCE")</f>
        <v>PROCESO</v>
      </c>
      <c r="R321" s="576" t="s">
        <v>704</v>
      </c>
    </row>
    <row r="322" spans="2:18" ht="292.5" customHeight="1" x14ac:dyDescent="0.2">
      <c r="B322" s="66" t="s">
        <v>15</v>
      </c>
      <c r="C322" s="61" t="s">
        <v>7</v>
      </c>
      <c r="D322" s="809"/>
      <c r="E322" s="809"/>
      <c r="F322" s="810"/>
      <c r="G322" s="810"/>
      <c r="H322" s="787"/>
      <c r="I322" s="780"/>
      <c r="J322" s="587" t="s">
        <v>246</v>
      </c>
      <c r="K322" s="580">
        <v>4</v>
      </c>
      <c r="L322" s="560">
        <v>45444</v>
      </c>
      <c r="M322" s="560">
        <v>45808</v>
      </c>
      <c r="N322" s="554">
        <f t="shared" si="11"/>
        <v>52</v>
      </c>
      <c r="O322" s="581">
        <v>0</v>
      </c>
      <c r="P322" s="556">
        <f t="shared" si="12"/>
        <v>0</v>
      </c>
      <c r="Q322" s="557" t="str">
        <f>IF(ISNUMBER(P322),IF(P322=100%,"CUMPLIDA",IF(AND(ISNUMBER(M322),ISNUMBER(CGR!$Q$4)), IF(M322&lt;CGR!$Q$4,"INCUMPLIDA","PROCESO"), "VERIFICAR FECHA")),"SIN VALOR AVANCE")</f>
        <v>PROCESO</v>
      </c>
      <c r="R322" s="576" t="s">
        <v>705</v>
      </c>
    </row>
    <row r="323" spans="2:18" ht="295.5" customHeight="1" x14ac:dyDescent="0.2">
      <c r="B323" s="66" t="s">
        <v>15</v>
      </c>
      <c r="C323" s="61" t="s">
        <v>7</v>
      </c>
      <c r="D323" s="809"/>
      <c r="E323" s="809"/>
      <c r="F323" s="810"/>
      <c r="G323" s="810"/>
      <c r="H323" s="787"/>
      <c r="I323" s="585" t="s">
        <v>397</v>
      </c>
      <c r="J323" s="587" t="s">
        <v>315</v>
      </c>
      <c r="K323" s="580">
        <v>1</v>
      </c>
      <c r="L323" s="560">
        <v>45809</v>
      </c>
      <c r="M323" s="560">
        <v>46022</v>
      </c>
      <c r="N323" s="554">
        <f t="shared" si="11"/>
        <v>30.428571428571427</v>
      </c>
      <c r="O323" s="581">
        <v>0</v>
      </c>
      <c r="P323" s="556">
        <f t="shared" si="12"/>
        <v>0</v>
      </c>
      <c r="Q323" s="557" t="str">
        <f>IF(ISNUMBER(P323),IF(P323=100%,"CUMPLIDA",IF(AND(ISNUMBER(M323),ISNUMBER(CGR!$Q$4)), IF(M323&lt;CGR!$Q$4,"INCUMPLIDA","PROCESO"), "VERIFICAR FECHA")),"SIN VALOR AVANCE")</f>
        <v>PROCESO</v>
      </c>
      <c r="R323" s="576" t="s">
        <v>705</v>
      </c>
    </row>
    <row r="324" spans="2:18" ht="135.75" x14ac:dyDescent="0.2">
      <c r="B324" s="66" t="s">
        <v>15</v>
      </c>
      <c r="C324" s="61" t="s">
        <v>7</v>
      </c>
      <c r="D324" s="809" t="s">
        <v>716</v>
      </c>
      <c r="E324" s="809" t="s">
        <v>531</v>
      </c>
      <c r="F324" s="810" t="s">
        <v>717</v>
      </c>
      <c r="G324" s="810" t="s">
        <v>718</v>
      </c>
      <c r="H324" s="787" t="s">
        <v>713</v>
      </c>
      <c r="I324" s="584" t="s">
        <v>387</v>
      </c>
      <c r="J324" s="551" t="s">
        <v>388</v>
      </c>
      <c r="K324" s="564">
        <v>1</v>
      </c>
      <c r="L324" s="574">
        <v>44013</v>
      </c>
      <c r="M324" s="574">
        <v>44042</v>
      </c>
      <c r="N324" s="565">
        <f t="shared" si="11"/>
        <v>4.1428571428571432</v>
      </c>
      <c r="O324" s="564">
        <v>1</v>
      </c>
      <c r="P324" s="566">
        <f t="shared" si="12"/>
        <v>1</v>
      </c>
      <c r="Q324" s="567" t="str">
        <f>IF(ISNUMBER(P324),IF(P324=100%,"CUMPLIDA",IF(AND(ISNUMBER(M324),ISNUMBER(CGR!$Q$4)), IF(M324&lt;CGR!$Q$4,"INCUMPLIDA","PROCESO"), "VERIFICAR FECHA")),"SIN VALOR AVANCE")</f>
        <v>CUMPLIDA</v>
      </c>
      <c r="R324" s="576" t="s">
        <v>719</v>
      </c>
    </row>
    <row r="325" spans="2:18" ht="195.75" x14ac:dyDescent="0.2">
      <c r="B325" s="66" t="s">
        <v>15</v>
      </c>
      <c r="C325" s="61" t="s">
        <v>7</v>
      </c>
      <c r="D325" s="809"/>
      <c r="E325" s="809"/>
      <c r="F325" s="810"/>
      <c r="G325" s="810"/>
      <c r="H325" s="787"/>
      <c r="I325" s="584" t="s">
        <v>390</v>
      </c>
      <c r="J325" s="551" t="s">
        <v>236</v>
      </c>
      <c r="K325" s="564">
        <v>1</v>
      </c>
      <c r="L325" s="574">
        <v>44044</v>
      </c>
      <c r="M325" s="574">
        <v>44196</v>
      </c>
      <c r="N325" s="565">
        <f t="shared" si="11"/>
        <v>21.714285714285715</v>
      </c>
      <c r="O325" s="564">
        <v>1</v>
      </c>
      <c r="P325" s="566">
        <f t="shared" si="12"/>
        <v>1</v>
      </c>
      <c r="Q325" s="567" t="str">
        <f>IF(ISNUMBER(P325),IF(P325=100%,"CUMPLIDA",IF(AND(ISNUMBER(M325),ISNUMBER(CGR!$Q$4)), IF(M325&lt;CGR!$Q$4,"INCUMPLIDA","PROCESO"), "VERIFICAR FECHA")),"SIN VALOR AVANCE")</f>
        <v>CUMPLIDA</v>
      </c>
      <c r="R325" s="576" t="s">
        <v>720</v>
      </c>
    </row>
    <row r="326" spans="2:18" ht="196.5" customHeight="1" x14ac:dyDescent="0.2">
      <c r="B326" s="66" t="s">
        <v>15</v>
      </c>
      <c r="C326" s="61" t="s">
        <v>7</v>
      </c>
      <c r="D326" s="809"/>
      <c r="E326" s="809"/>
      <c r="F326" s="810"/>
      <c r="G326" s="810"/>
      <c r="H326" s="787"/>
      <c r="I326" s="585" t="s">
        <v>392</v>
      </c>
      <c r="J326" s="586" t="s">
        <v>267</v>
      </c>
      <c r="K326" s="580">
        <v>1</v>
      </c>
      <c r="L326" s="560">
        <v>44927</v>
      </c>
      <c r="M326" s="560">
        <v>45230</v>
      </c>
      <c r="N326" s="554">
        <f t="shared" si="11"/>
        <v>43.285714285714285</v>
      </c>
      <c r="O326" s="580">
        <v>0</v>
      </c>
      <c r="P326" s="556">
        <f t="shared" si="12"/>
        <v>0</v>
      </c>
      <c r="Q326" s="557" t="str">
        <f>IF(ISNUMBER(P326),IF(P326=100%,"CUMPLIDA",IF(AND(ISNUMBER(M326),ISNUMBER(CGR!$Q$4)), IF(M326&lt;CGR!$Q$4,"INCUMPLIDA","PROCESO"), "VERIFICAR FECHA")),"SIN VALOR AVANCE")</f>
        <v>PROCESO</v>
      </c>
      <c r="R326" s="576" t="s">
        <v>704</v>
      </c>
    </row>
    <row r="327" spans="2:18" ht="198" customHeight="1" x14ac:dyDescent="0.2">
      <c r="B327" s="66" t="s">
        <v>15</v>
      </c>
      <c r="C327" s="61" t="s">
        <v>7</v>
      </c>
      <c r="D327" s="809"/>
      <c r="E327" s="809"/>
      <c r="F327" s="810"/>
      <c r="G327" s="810"/>
      <c r="H327" s="787"/>
      <c r="I327" s="779" t="s">
        <v>394</v>
      </c>
      <c r="J327" s="587" t="s">
        <v>270</v>
      </c>
      <c r="K327" s="580">
        <v>1</v>
      </c>
      <c r="L327" s="560">
        <v>45231</v>
      </c>
      <c r="M327" s="560">
        <v>45443</v>
      </c>
      <c r="N327" s="554">
        <f t="shared" si="11"/>
        <v>30.285714285714285</v>
      </c>
      <c r="O327" s="581">
        <v>0</v>
      </c>
      <c r="P327" s="556">
        <f t="shared" si="12"/>
        <v>0</v>
      </c>
      <c r="Q327" s="557" t="str">
        <f>IF(ISNUMBER(P327),IF(P327=100%,"CUMPLIDA",IF(AND(ISNUMBER(M327),ISNUMBER(CGR!$Q$4)), IF(M327&lt;CGR!$Q$4,"INCUMPLIDA","PROCESO"), "VERIFICAR FECHA")),"SIN VALOR AVANCE")</f>
        <v>PROCESO</v>
      </c>
      <c r="R327" s="598" t="s">
        <v>721</v>
      </c>
    </row>
    <row r="328" spans="2:18" ht="286.5" customHeight="1" x14ac:dyDescent="0.2">
      <c r="B328" s="66" t="s">
        <v>15</v>
      </c>
      <c r="C328" s="61" t="s">
        <v>7</v>
      </c>
      <c r="D328" s="809"/>
      <c r="E328" s="809"/>
      <c r="F328" s="810"/>
      <c r="G328" s="810"/>
      <c r="H328" s="787"/>
      <c r="I328" s="780"/>
      <c r="J328" s="587" t="s">
        <v>246</v>
      </c>
      <c r="K328" s="580">
        <v>4</v>
      </c>
      <c r="L328" s="560">
        <v>45444</v>
      </c>
      <c r="M328" s="560">
        <v>45808</v>
      </c>
      <c r="N328" s="554">
        <f t="shared" si="11"/>
        <v>52</v>
      </c>
      <c r="O328" s="581">
        <v>0</v>
      </c>
      <c r="P328" s="556">
        <f t="shared" si="12"/>
        <v>0</v>
      </c>
      <c r="Q328" s="557" t="str">
        <f>IF(ISNUMBER(P328),IF(P328=100%,"CUMPLIDA",IF(AND(ISNUMBER(M328),ISNUMBER(CGR!$Q$4)), IF(M328&lt;CGR!$Q$4,"INCUMPLIDA","PROCESO"), "VERIFICAR FECHA")),"SIN VALOR AVANCE")</f>
        <v>PROCESO</v>
      </c>
      <c r="R328" s="576" t="s">
        <v>705</v>
      </c>
    </row>
    <row r="329" spans="2:18" ht="295.5" customHeight="1" x14ac:dyDescent="0.2">
      <c r="B329" s="66" t="s">
        <v>15</v>
      </c>
      <c r="C329" s="61" t="s">
        <v>7</v>
      </c>
      <c r="D329" s="809"/>
      <c r="E329" s="809"/>
      <c r="F329" s="810"/>
      <c r="G329" s="810"/>
      <c r="H329" s="787"/>
      <c r="I329" s="585" t="s">
        <v>397</v>
      </c>
      <c r="J329" s="587" t="s">
        <v>315</v>
      </c>
      <c r="K329" s="580">
        <v>1</v>
      </c>
      <c r="L329" s="560">
        <v>45809</v>
      </c>
      <c r="M329" s="560">
        <v>46022</v>
      </c>
      <c r="N329" s="554">
        <f t="shared" si="11"/>
        <v>30.428571428571427</v>
      </c>
      <c r="O329" s="581">
        <v>0</v>
      </c>
      <c r="P329" s="556">
        <f t="shared" si="12"/>
        <v>0</v>
      </c>
      <c r="Q329" s="557" t="str">
        <f>IF(ISNUMBER(P329),IF(P329=100%,"CUMPLIDA",IF(AND(ISNUMBER(M329),ISNUMBER(CGR!$Q$4)), IF(M329&lt;CGR!$Q$4,"INCUMPLIDA","PROCESO"), "VERIFICAR FECHA")),"SIN VALOR AVANCE")</f>
        <v>PROCESO</v>
      </c>
      <c r="R329" s="576" t="s">
        <v>705</v>
      </c>
    </row>
    <row r="330" spans="2:18" ht="204" customHeight="1" x14ac:dyDescent="0.2">
      <c r="B330" s="66" t="s">
        <v>15</v>
      </c>
      <c r="C330" s="61" t="s">
        <v>7</v>
      </c>
      <c r="D330" s="809" t="s">
        <v>722</v>
      </c>
      <c r="E330" s="809" t="s">
        <v>437</v>
      </c>
      <c r="F330" s="810" t="s">
        <v>723</v>
      </c>
      <c r="G330" s="810" t="s">
        <v>724</v>
      </c>
      <c r="H330" s="787" t="s">
        <v>534</v>
      </c>
      <c r="I330" s="585" t="s">
        <v>392</v>
      </c>
      <c r="J330" s="586" t="s">
        <v>267</v>
      </c>
      <c r="K330" s="580">
        <v>1</v>
      </c>
      <c r="L330" s="560">
        <v>44927</v>
      </c>
      <c r="M330" s="560">
        <v>45230</v>
      </c>
      <c r="N330" s="554">
        <f t="shared" si="11"/>
        <v>43.285714285714285</v>
      </c>
      <c r="O330" s="580">
        <v>0</v>
      </c>
      <c r="P330" s="556">
        <f t="shared" si="12"/>
        <v>0</v>
      </c>
      <c r="Q330" s="557" t="str">
        <f>IF(ISNUMBER(P330),IF(P330=100%,"CUMPLIDA",IF(AND(ISNUMBER(M330),ISNUMBER(CGR!$Q$4)), IF(M330&lt;CGR!$Q$4,"INCUMPLIDA","PROCESO"), "VERIFICAR FECHA")),"SIN VALOR AVANCE")</f>
        <v>PROCESO</v>
      </c>
      <c r="R330" s="576" t="s">
        <v>704</v>
      </c>
    </row>
    <row r="331" spans="2:18" ht="205.5" customHeight="1" x14ac:dyDescent="0.2">
      <c r="B331" s="66" t="s">
        <v>15</v>
      </c>
      <c r="C331" s="61" t="s">
        <v>7</v>
      </c>
      <c r="D331" s="809"/>
      <c r="E331" s="809"/>
      <c r="F331" s="810"/>
      <c r="G331" s="810"/>
      <c r="H331" s="787"/>
      <c r="I331" s="779" t="s">
        <v>394</v>
      </c>
      <c r="J331" s="587" t="s">
        <v>270</v>
      </c>
      <c r="K331" s="580">
        <v>1</v>
      </c>
      <c r="L331" s="560">
        <v>45231</v>
      </c>
      <c r="M331" s="560">
        <v>45443</v>
      </c>
      <c r="N331" s="554">
        <f t="shared" ref="N331:N395" si="13">(M331-L331)/7</f>
        <v>30.285714285714285</v>
      </c>
      <c r="O331" s="581">
        <v>0</v>
      </c>
      <c r="P331" s="556">
        <f t="shared" si="12"/>
        <v>0</v>
      </c>
      <c r="Q331" s="557" t="str">
        <f>IF(ISNUMBER(P331),IF(P331=100%,"CUMPLIDA",IF(AND(ISNUMBER(M331),ISNUMBER(CGR!$Q$4)), IF(M331&lt;CGR!$Q$4,"INCUMPLIDA","PROCESO"), "VERIFICAR FECHA")),"SIN VALOR AVANCE")</f>
        <v>PROCESO</v>
      </c>
      <c r="R331" s="576" t="s">
        <v>704</v>
      </c>
    </row>
    <row r="332" spans="2:18" ht="292.5" customHeight="1" x14ac:dyDescent="0.2">
      <c r="B332" s="66" t="s">
        <v>15</v>
      </c>
      <c r="C332" s="61" t="s">
        <v>7</v>
      </c>
      <c r="D332" s="809"/>
      <c r="E332" s="809"/>
      <c r="F332" s="810"/>
      <c r="G332" s="810"/>
      <c r="H332" s="787"/>
      <c r="I332" s="780"/>
      <c r="J332" s="587" t="s">
        <v>246</v>
      </c>
      <c r="K332" s="580">
        <v>4</v>
      </c>
      <c r="L332" s="560">
        <v>45444</v>
      </c>
      <c r="M332" s="560">
        <v>45808</v>
      </c>
      <c r="N332" s="554">
        <f t="shared" si="13"/>
        <v>52</v>
      </c>
      <c r="O332" s="581">
        <v>0</v>
      </c>
      <c r="P332" s="556">
        <f t="shared" si="12"/>
        <v>0</v>
      </c>
      <c r="Q332" s="557" t="str">
        <f>IF(ISNUMBER(P332),IF(P332=100%,"CUMPLIDA",IF(AND(ISNUMBER(M332),ISNUMBER(CGR!$Q$4)), IF(M332&lt;CGR!$Q$4,"INCUMPLIDA","PROCESO"), "VERIFICAR FECHA")),"SIN VALOR AVANCE")</f>
        <v>PROCESO</v>
      </c>
      <c r="R332" s="576" t="s">
        <v>705</v>
      </c>
    </row>
    <row r="333" spans="2:18" ht="298.5" customHeight="1" x14ac:dyDescent="0.2">
      <c r="B333" s="66" t="s">
        <v>15</v>
      </c>
      <c r="C333" s="61" t="s">
        <v>7</v>
      </c>
      <c r="D333" s="809"/>
      <c r="E333" s="809"/>
      <c r="F333" s="810"/>
      <c r="G333" s="810"/>
      <c r="H333" s="787"/>
      <c r="I333" s="585" t="s">
        <v>397</v>
      </c>
      <c r="J333" s="587" t="s">
        <v>315</v>
      </c>
      <c r="K333" s="580">
        <v>1</v>
      </c>
      <c r="L333" s="560">
        <v>45809</v>
      </c>
      <c r="M333" s="560">
        <v>46022</v>
      </c>
      <c r="N333" s="554">
        <f t="shared" si="13"/>
        <v>30.428571428571427</v>
      </c>
      <c r="O333" s="581">
        <v>0</v>
      </c>
      <c r="P333" s="556">
        <f t="shared" si="12"/>
        <v>0</v>
      </c>
      <c r="Q333" s="557" t="str">
        <f>IF(ISNUMBER(P333),IF(P333=100%,"CUMPLIDA",IF(AND(ISNUMBER(M333),ISNUMBER(CGR!$Q$4)), IF(M333&lt;CGR!$Q$4,"INCUMPLIDA","PROCESO"), "VERIFICAR FECHA")),"SIN VALOR AVANCE")</f>
        <v>PROCESO</v>
      </c>
      <c r="R333" s="576" t="s">
        <v>705</v>
      </c>
    </row>
    <row r="334" spans="2:18" ht="214.5" customHeight="1" x14ac:dyDescent="0.2">
      <c r="B334" s="66" t="s">
        <v>15</v>
      </c>
      <c r="C334" s="61" t="s">
        <v>7</v>
      </c>
      <c r="D334" s="809" t="s">
        <v>725</v>
      </c>
      <c r="E334" s="809" t="s">
        <v>437</v>
      </c>
      <c r="F334" s="810" t="s">
        <v>726</v>
      </c>
      <c r="G334" s="810" t="s">
        <v>727</v>
      </c>
      <c r="H334" s="787" t="s">
        <v>534</v>
      </c>
      <c r="I334" s="585" t="s">
        <v>392</v>
      </c>
      <c r="J334" s="586" t="s">
        <v>267</v>
      </c>
      <c r="K334" s="580">
        <v>1</v>
      </c>
      <c r="L334" s="560">
        <v>44927</v>
      </c>
      <c r="M334" s="560">
        <v>45230</v>
      </c>
      <c r="N334" s="554">
        <f t="shared" si="13"/>
        <v>43.285714285714285</v>
      </c>
      <c r="O334" s="580">
        <v>0</v>
      </c>
      <c r="P334" s="556">
        <f t="shared" si="12"/>
        <v>0</v>
      </c>
      <c r="Q334" s="557" t="str">
        <f>IF(ISNUMBER(P334),IF(P334=100%,"CUMPLIDA",IF(AND(ISNUMBER(M334),ISNUMBER(CGR!$Q$4)), IF(M334&lt;CGR!$Q$4,"INCUMPLIDA","PROCESO"), "VERIFICAR FECHA")),"SIN VALOR AVANCE")</f>
        <v>PROCESO</v>
      </c>
      <c r="R334" s="576" t="s">
        <v>704</v>
      </c>
    </row>
    <row r="335" spans="2:18" ht="198" customHeight="1" x14ac:dyDescent="0.2">
      <c r="B335" s="66" t="s">
        <v>15</v>
      </c>
      <c r="C335" s="61" t="s">
        <v>7</v>
      </c>
      <c r="D335" s="809"/>
      <c r="E335" s="809"/>
      <c r="F335" s="810"/>
      <c r="G335" s="810"/>
      <c r="H335" s="787"/>
      <c r="I335" s="779" t="s">
        <v>394</v>
      </c>
      <c r="J335" s="587" t="s">
        <v>270</v>
      </c>
      <c r="K335" s="580">
        <v>1</v>
      </c>
      <c r="L335" s="560">
        <v>45231</v>
      </c>
      <c r="M335" s="560">
        <v>45443</v>
      </c>
      <c r="N335" s="554">
        <f t="shared" si="13"/>
        <v>30.285714285714285</v>
      </c>
      <c r="O335" s="581">
        <v>0</v>
      </c>
      <c r="P335" s="556">
        <f t="shared" si="12"/>
        <v>0</v>
      </c>
      <c r="Q335" s="557" t="str">
        <f>IF(ISNUMBER(P335),IF(P335=100%,"CUMPLIDA",IF(AND(ISNUMBER(M335),ISNUMBER(CGR!$Q$4)), IF(M335&lt;CGR!$Q$4,"INCUMPLIDA","PROCESO"), "VERIFICAR FECHA")),"SIN VALOR AVANCE")</f>
        <v>PROCESO</v>
      </c>
      <c r="R335" s="576" t="s">
        <v>704</v>
      </c>
    </row>
    <row r="336" spans="2:18" ht="291" customHeight="1" x14ac:dyDescent="0.2">
      <c r="B336" s="66" t="s">
        <v>15</v>
      </c>
      <c r="C336" s="61" t="s">
        <v>7</v>
      </c>
      <c r="D336" s="809"/>
      <c r="E336" s="809"/>
      <c r="F336" s="810"/>
      <c r="G336" s="810"/>
      <c r="H336" s="787"/>
      <c r="I336" s="780"/>
      <c r="J336" s="587" t="s">
        <v>246</v>
      </c>
      <c r="K336" s="580">
        <v>4</v>
      </c>
      <c r="L336" s="560">
        <v>45444</v>
      </c>
      <c r="M336" s="560">
        <v>45808</v>
      </c>
      <c r="N336" s="554">
        <f t="shared" si="13"/>
        <v>52</v>
      </c>
      <c r="O336" s="581">
        <v>0</v>
      </c>
      <c r="P336" s="556">
        <f t="shared" si="12"/>
        <v>0</v>
      </c>
      <c r="Q336" s="557" t="str">
        <f>IF(ISNUMBER(P336),IF(P336=100%,"CUMPLIDA",IF(AND(ISNUMBER(M336),ISNUMBER(CGR!$Q$4)), IF(M336&lt;CGR!$Q$4,"INCUMPLIDA","PROCESO"), "VERIFICAR FECHA")),"SIN VALOR AVANCE")</f>
        <v>PROCESO</v>
      </c>
      <c r="R336" s="576" t="s">
        <v>705</v>
      </c>
    </row>
    <row r="337" spans="2:18" ht="295.5" customHeight="1" x14ac:dyDescent="0.2">
      <c r="B337" s="66" t="s">
        <v>15</v>
      </c>
      <c r="C337" s="61" t="s">
        <v>7</v>
      </c>
      <c r="D337" s="809"/>
      <c r="E337" s="809" t="s">
        <v>437</v>
      </c>
      <c r="F337" s="810" t="s">
        <v>726</v>
      </c>
      <c r="G337" s="810" t="s">
        <v>727</v>
      </c>
      <c r="H337" s="787" t="s">
        <v>534</v>
      </c>
      <c r="I337" s="585" t="s">
        <v>397</v>
      </c>
      <c r="J337" s="587" t="s">
        <v>315</v>
      </c>
      <c r="K337" s="580">
        <v>1</v>
      </c>
      <c r="L337" s="560">
        <v>45809</v>
      </c>
      <c r="M337" s="560">
        <v>46022</v>
      </c>
      <c r="N337" s="554">
        <f t="shared" si="13"/>
        <v>30.428571428571427</v>
      </c>
      <c r="O337" s="581">
        <v>0</v>
      </c>
      <c r="P337" s="556">
        <f t="shared" si="12"/>
        <v>0</v>
      </c>
      <c r="Q337" s="557" t="str">
        <f>IF(ISNUMBER(P337),IF(P337=100%,"CUMPLIDA",IF(AND(ISNUMBER(M337),ISNUMBER(CGR!$Q$4)), IF(M337&lt;CGR!$Q$4,"INCUMPLIDA","PROCESO"), "VERIFICAR FECHA")),"SIN VALOR AVANCE")</f>
        <v>PROCESO</v>
      </c>
      <c r="R337" s="576" t="s">
        <v>705</v>
      </c>
    </row>
    <row r="338" spans="2:18" ht="210" customHeight="1" x14ac:dyDescent="0.2">
      <c r="B338" s="66" t="s">
        <v>15</v>
      </c>
      <c r="C338" s="61" t="s">
        <v>7</v>
      </c>
      <c r="D338" s="809" t="s">
        <v>728</v>
      </c>
      <c r="E338" s="809" t="s">
        <v>437</v>
      </c>
      <c r="F338" s="810" t="s">
        <v>729</v>
      </c>
      <c r="G338" s="810" t="s">
        <v>730</v>
      </c>
      <c r="H338" s="787" t="s">
        <v>534</v>
      </c>
      <c r="I338" s="585" t="s">
        <v>392</v>
      </c>
      <c r="J338" s="586" t="s">
        <v>267</v>
      </c>
      <c r="K338" s="580">
        <v>1</v>
      </c>
      <c r="L338" s="560">
        <v>44927</v>
      </c>
      <c r="M338" s="560">
        <v>45230</v>
      </c>
      <c r="N338" s="554">
        <f t="shared" si="13"/>
        <v>43.285714285714285</v>
      </c>
      <c r="O338" s="580">
        <v>0</v>
      </c>
      <c r="P338" s="556">
        <f t="shared" si="12"/>
        <v>0</v>
      </c>
      <c r="Q338" s="557" t="str">
        <f>IF(ISNUMBER(P338),IF(P338=100%,"CUMPLIDA",IF(AND(ISNUMBER(M338),ISNUMBER(CGR!$Q$4)), IF(M338&lt;CGR!$Q$4,"INCUMPLIDA","PROCESO"), "VERIFICAR FECHA")),"SIN VALOR AVANCE")</f>
        <v>PROCESO</v>
      </c>
      <c r="R338" s="576" t="s">
        <v>704</v>
      </c>
    </row>
    <row r="339" spans="2:18" ht="207" customHeight="1" x14ac:dyDescent="0.2">
      <c r="B339" s="66" t="s">
        <v>15</v>
      </c>
      <c r="C339" s="61" t="s">
        <v>7</v>
      </c>
      <c r="D339" s="809"/>
      <c r="E339" s="809"/>
      <c r="F339" s="810"/>
      <c r="G339" s="810"/>
      <c r="H339" s="787"/>
      <c r="I339" s="779" t="s">
        <v>394</v>
      </c>
      <c r="J339" s="587" t="s">
        <v>270</v>
      </c>
      <c r="K339" s="580">
        <v>1</v>
      </c>
      <c r="L339" s="560">
        <v>45231</v>
      </c>
      <c r="M339" s="560">
        <v>45443</v>
      </c>
      <c r="N339" s="554">
        <f t="shared" si="13"/>
        <v>30.285714285714285</v>
      </c>
      <c r="O339" s="581">
        <v>0</v>
      </c>
      <c r="P339" s="556">
        <f t="shared" si="12"/>
        <v>0</v>
      </c>
      <c r="Q339" s="557" t="str">
        <f>IF(ISNUMBER(P339),IF(P339=100%,"CUMPLIDA",IF(AND(ISNUMBER(M339),ISNUMBER(CGR!$Q$4)), IF(M339&lt;CGR!$Q$4,"INCUMPLIDA","PROCESO"), "VERIFICAR FECHA")),"SIN VALOR AVANCE")</f>
        <v>PROCESO</v>
      </c>
      <c r="R339" s="576" t="s">
        <v>704</v>
      </c>
    </row>
    <row r="340" spans="2:18" ht="291" customHeight="1" x14ac:dyDescent="0.2">
      <c r="B340" s="66" t="s">
        <v>15</v>
      </c>
      <c r="C340" s="61" t="s">
        <v>7</v>
      </c>
      <c r="D340" s="809"/>
      <c r="E340" s="809"/>
      <c r="F340" s="810"/>
      <c r="G340" s="810"/>
      <c r="H340" s="787"/>
      <c r="I340" s="780"/>
      <c r="J340" s="587" t="s">
        <v>246</v>
      </c>
      <c r="K340" s="580">
        <v>4</v>
      </c>
      <c r="L340" s="560">
        <v>45444</v>
      </c>
      <c r="M340" s="560">
        <v>45808</v>
      </c>
      <c r="N340" s="554">
        <f t="shared" si="13"/>
        <v>52</v>
      </c>
      <c r="O340" s="581">
        <v>0</v>
      </c>
      <c r="P340" s="556">
        <f t="shared" si="12"/>
        <v>0</v>
      </c>
      <c r="Q340" s="557" t="str">
        <f>IF(ISNUMBER(P340),IF(P340=100%,"CUMPLIDA",IF(AND(ISNUMBER(M340),ISNUMBER(CGR!$Q$4)), IF(M340&lt;CGR!$Q$4,"INCUMPLIDA","PROCESO"), "VERIFICAR FECHA")),"SIN VALOR AVANCE")</f>
        <v>PROCESO</v>
      </c>
      <c r="R340" s="576" t="s">
        <v>705</v>
      </c>
    </row>
    <row r="341" spans="2:18" ht="298.5" customHeight="1" x14ac:dyDescent="0.2">
      <c r="B341" s="66" t="s">
        <v>15</v>
      </c>
      <c r="C341" s="61" t="s">
        <v>7</v>
      </c>
      <c r="D341" s="809"/>
      <c r="E341" s="809" t="s">
        <v>437</v>
      </c>
      <c r="F341" s="810" t="s">
        <v>729</v>
      </c>
      <c r="G341" s="810" t="s">
        <v>730</v>
      </c>
      <c r="H341" s="787" t="s">
        <v>534</v>
      </c>
      <c r="I341" s="585" t="s">
        <v>397</v>
      </c>
      <c r="J341" s="587" t="s">
        <v>315</v>
      </c>
      <c r="K341" s="580">
        <v>1</v>
      </c>
      <c r="L341" s="560">
        <v>45809</v>
      </c>
      <c r="M341" s="560">
        <v>46022</v>
      </c>
      <c r="N341" s="554">
        <f t="shared" si="13"/>
        <v>30.428571428571427</v>
      </c>
      <c r="O341" s="581">
        <v>0</v>
      </c>
      <c r="P341" s="556">
        <f t="shared" si="12"/>
        <v>0</v>
      </c>
      <c r="Q341" s="557" t="str">
        <f>IF(ISNUMBER(P341),IF(P341=100%,"CUMPLIDA",IF(AND(ISNUMBER(M341),ISNUMBER(CGR!$Q$4)), IF(M341&lt;CGR!$Q$4,"INCUMPLIDA","PROCESO"), "VERIFICAR FECHA")),"SIN VALOR AVANCE")</f>
        <v>PROCESO</v>
      </c>
      <c r="R341" s="576" t="s">
        <v>705</v>
      </c>
    </row>
    <row r="342" spans="2:18" ht="105.6" customHeight="1" x14ac:dyDescent="0.2">
      <c r="B342" s="66" t="s">
        <v>15</v>
      </c>
      <c r="C342" s="61" t="s">
        <v>7</v>
      </c>
      <c r="D342" s="809" t="s">
        <v>731</v>
      </c>
      <c r="E342" s="809" t="s">
        <v>437</v>
      </c>
      <c r="F342" s="810" t="s">
        <v>732</v>
      </c>
      <c r="G342" s="810" t="s">
        <v>733</v>
      </c>
      <c r="H342" s="787" t="s">
        <v>734</v>
      </c>
      <c r="I342" s="551" t="s">
        <v>735</v>
      </c>
      <c r="J342" s="551" t="s">
        <v>736</v>
      </c>
      <c r="K342" s="564">
        <v>2</v>
      </c>
      <c r="L342" s="574">
        <v>44378</v>
      </c>
      <c r="M342" s="574">
        <v>44561</v>
      </c>
      <c r="N342" s="565">
        <f t="shared" si="13"/>
        <v>26.142857142857142</v>
      </c>
      <c r="O342" s="564">
        <v>2</v>
      </c>
      <c r="P342" s="566">
        <f t="shared" si="12"/>
        <v>1</v>
      </c>
      <c r="Q342" s="567" t="str">
        <f>IF(ISNUMBER(P342),IF(P342=100%,"CUMPLIDA",IF(AND(ISNUMBER(M342),ISNUMBER(CGR!$Q$4)), IF(M342&lt;CGR!$Q$4,"INCUMPLIDA","PROCESO"), "VERIFICAR FECHA")),"SIN VALOR AVANCE")</f>
        <v>CUMPLIDA</v>
      </c>
      <c r="R342" s="558" t="s">
        <v>737</v>
      </c>
    </row>
    <row r="343" spans="2:18" ht="203.25" customHeight="1" x14ac:dyDescent="0.2">
      <c r="B343" s="66" t="s">
        <v>15</v>
      </c>
      <c r="C343" s="61" t="s">
        <v>7</v>
      </c>
      <c r="D343" s="809"/>
      <c r="E343" s="809" t="s">
        <v>437</v>
      </c>
      <c r="F343" s="810" t="s">
        <v>732</v>
      </c>
      <c r="G343" s="810" t="s">
        <v>733</v>
      </c>
      <c r="H343" s="787" t="s">
        <v>734</v>
      </c>
      <c r="I343" s="551" t="s">
        <v>738</v>
      </c>
      <c r="J343" s="551" t="s">
        <v>739</v>
      </c>
      <c r="K343" s="581">
        <v>2</v>
      </c>
      <c r="L343" s="560">
        <v>44927</v>
      </c>
      <c r="M343" s="560">
        <v>45016</v>
      </c>
      <c r="N343" s="554">
        <f t="shared" si="13"/>
        <v>12.714285714285714</v>
      </c>
      <c r="O343" s="581">
        <v>0</v>
      </c>
      <c r="P343" s="556">
        <f t="shared" si="12"/>
        <v>0</v>
      </c>
      <c r="Q343" s="557" t="str">
        <f>IF(ISNUMBER(P343),IF(P343=100%,"CUMPLIDA",IF(AND(ISNUMBER(M343),ISNUMBER(CGR!$Q$4)), IF(M343&lt;CGR!$Q$4,"INCUMPLIDA","PROCESO"), "VERIFICAR FECHA")),"SIN VALOR AVANCE")</f>
        <v>PROCESO</v>
      </c>
      <c r="R343" s="558" t="s">
        <v>740</v>
      </c>
    </row>
    <row r="344" spans="2:18" ht="204" customHeight="1" x14ac:dyDescent="0.2">
      <c r="B344" s="66" t="s">
        <v>15</v>
      </c>
      <c r="C344" s="61" t="s">
        <v>7</v>
      </c>
      <c r="D344" s="809" t="s">
        <v>741</v>
      </c>
      <c r="E344" s="809" t="s">
        <v>437</v>
      </c>
      <c r="F344" s="810" t="s">
        <v>742</v>
      </c>
      <c r="G344" s="810" t="s">
        <v>743</v>
      </c>
      <c r="H344" s="787" t="s">
        <v>534</v>
      </c>
      <c r="I344" s="585" t="s">
        <v>392</v>
      </c>
      <c r="J344" s="586" t="s">
        <v>267</v>
      </c>
      <c r="K344" s="580">
        <v>1</v>
      </c>
      <c r="L344" s="560">
        <v>44927</v>
      </c>
      <c r="M344" s="560">
        <v>45230</v>
      </c>
      <c r="N344" s="554">
        <f t="shared" si="13"/>
        <v>43.285714285714285</v>
      </c>
      <c r="O344" s="580">
        <v>0</v>
      </c>
      <c r="P344" s="556">
        <f t="shared" si="12"/>
        <v>0</v>
      </c>
      <c r="Q344" s="557" t="str">
        <f>IF(ISNUMBER(P344),IF(P344=100%,"CUMPLIDA",IF(AND(ISNUMBER(M344),ISNUMBER(CGR!$Q$4)), IF(M344&lt;CGR!$Q$4,"INCUMPLIDA","PROCESO"), "VERIFICAR FECHA")),"SIN VALOR AVANCE")</f>
        <v>PROCESO</v>
      </c>
      <c r="R344" s="576" t="s">
        <v>704</v>
      </c>
    </row>
    <row r="345" spans="2:18" ht="198" customHeight="1" x14ac:dyDescent="0.2">
      <c r="B345" s="66" t="s">
        <v>15</v>
      </c>
      <c r="C345" s="61" t="s">
        <v>7</v>
      </c>
      <c r="D345" s="809"/>
      <c r="E345" s="809"/>
      <c r="F345" s="810"/>
      <c r="G345" s="810"/>
      <c r="H345" s="787"/>
      <c r="I345" s="779" t="s">
        <v>394</v>
      </c>
      <c r="J345" s="587" t="s">
        <v>270</v>
      </c>
      <c r="K345" s="580">
        <v>1</v>
      </c>
      <c r="L345" s="560">
        <v>45231</v>
      </c>
      <c r="M345" s="560">
        <v>45443</v>
      </c>
      <c r="N345" s="554">
        <f t="shared" si="13"/>
        <v>30.285714285714285</v>
      </c>
      <c r="O345" s="581">
        <v>0</v>
      </c>
      <c r="P345" s="556">
        <f t="shared" si="12"/>
        <v>0</v>
      </c>
      <c r="Q345" s="557" t="str">
        <f>IF(ISNUMBER(P345),IF(P345=100%,"CUMPLIDA",IF(AND(ISNUMBER(M345),ISNUMBER(CGR!$Q$4)), IF(M345&lt;CGR!$Q$4,"INCUMPLIDA","PROCESO"), "VERIFICAR FECHA")),"SIN VALOR AVANCE")</f>
        <v>PROCESO</v>
      </c>
      <c r="R345" s="576" t="s">
        <v>704</v>
      </c>
    </row>
    <row r="346" spans="2:18" ht="292.5" customHeight="1" x14ac:dyDescent="0.2">
      <c r="B346" s="66" t="s">
        <v>15</v>
      </c>
      <c r="C346" s="61" t="s">
        <v>7</v>
      </c>
      <c r="D346" s="809"/>
      <c r="E346" s="809"/>
      <c r="F346" s="810"/>
      <c r="G346" s="810"/>
      <c r="H346" s="787"/>
      <c r="I346" s="780"/>
      <c r="J346" s="587" t="s">
        <v>246</v>
      </c>
      <c r="K346" s="580">
        <v>4</v>
      </c>
      <c r="L346" s="560">
        <v>45444</v>
      </c>
      <c r="M346" s="560">
        <v>45808</v>
      </c>
      <c r="N346" s="554">
        <f t="shared" si="13"/>
        <v>52</v>
      </c>
      <c r="O346" s="581">
        <v>0</v>
      </c>
      <c r="P346" s="556">
        <f t="shared" si="12"/>
        <v>0</v>
      </c>
      <c r="Q346" s="557" t="str">
        <f>IF(ISNUMBER(P346),IF(P346=100%,"CUMPLIDA",IF(AND(ISNUMBER(M346),ISNUMBER(CGR!$Q$4)), IF(M346&lt;CGR!$Q$4,"INCUMPLIDA","PROCESO"), "VERIFICAR FECHA")),"SIN VALOR AVANCE")</f>
        <v>PROCESO</v>
      </c>
      <c r="R346" s="576" t="s">
        <v>705</v>
      </c>
    </row>
    <row r="347" spans="2:18" ht="291" customHeight="1" x14ac:dyDescent="0.2">
      <c r="B347" s="66" t="s">
        <v>15</v>
      </c>
      <c r="C347" s="61" t="s">
        <v>7</v>
      </c>
      <c r="D347" s="809"/>
      <c r="E347" s="809" t="s">
        <v>437</v>
      </c>
      <c r="F347" s="810" t="s">
        <v>742</v>
      </c>
      <c r="G347" s="810" t="s">
        <v>743</v>
      </c>
      <c r="H347" s="787" t="s">
        <v>534</v>
      </c>
      <c r="I347" s="585" t="s">
        <v>397</v>
      </c>
      <c r="J347" s="587" t="s">
        <v>315</v>
      </c>
      <c r="K347" s="580">
        <v>1</v>
      </c>
      <c r="L347" s="560">
        <v>45809</v>
      </c>
      <c r="M347" s="560">
        <v>46022</v>
      </c>
      <c r="N347" s="554">
        <f t="shared" si="13"/>
        <v>30.428571428571427</v>
      </c>
      <c r="O347" s="581">
        <v>0</v>
      </c>
      <c r="P347" s="556">
        <f t="shared" si="12"/>
        <v>0</v>
      </c>
      <c r="Q347" s="557" t="str">
        <f>IF(ISNUMBER(P347),IF(P347=100%,"CUMPLIDA",IF(AND(ISNUMBER(M347),ISNUMBER(CGR!$Q$4)), IF(M347&lt;CGR!$Q$4,"INCUMPLIDA","PROCESO"), "VERIFICAR FECHA")),"SIN VALOR AVANCE")</f>
        <v>PROCESO</v>
      </c>
      <c r="R347" s="576" t="s">
        <v>705</v>
      </c>
    </row>
    <row r="348" spans="2:18" ht="195.75" x14ac:dyDescent="0.2">
      <c r="B348" s="66" t="s">
        <v>15</v>
      </c>
      <c r="C348" s="61" t="s">
        <v>7</v>
      </c>
      <c r="D348" s="814" t="s">
        <v>218</v>
      </c>
      <c r="E348" s="814" t="s">
        <v>744</v>
      </c>
      <c r="F348" s="837" t="s">
        <v>745</v>
      </c>
      <c r="G348" s="816" t="s">
        <v>746</v>
      </c>
      <c r="H348" s="781" t="s">
        <v>747</v>
      </c>
      <c r="I348" s="551" t="s">
        <v>748</v>
      </c>
      <c r="J348" s="551" t="s">
        <v>749</v>
      </c>
      <c r="K348" s="564">
        <v>1</v>
      </c>
      <c r="L348" s="574">
        <v>44743</v>
      </c>
      <c r="M348" s="574">
        <v>44834</v>
      </c>
      <c r="N348" s="565">
        <f t="shared" si="13"/>
        <v>13</v>
      </c>
      <c r="O348" s="564">
        <v>0</v>
      </c>
      <c r="P348" s="566">
        <f t="shared" si="12"/>
        <v>0</v>
      </c>
      <c r="Q348" s="567" t="str">
        <f>IF(ISNUMBER(P348),IF(P348=100%,"CUMPLIDA",IF(AND(ISNUMBER(M348),ISNUMBER(CGR!$Q$4)), IF(M348&lt;CGR!$Q$4,"INCUMPLIDA","PROCESO"), "VERIFICAR FECHA")),"SIN VALOR AVANCE")</f>
        <v>PROCESO</v>
      </c>
      <c r="R348" s="599" t="s">
        <v>750</v>
      </c>
    </row>
    <row r="349" spans="2:18" ht="318" customHeight="1" x14ac:dyDescent="0.2">
      <c r="B349" s="66" t="s">
        <v>15</v>
      </c>
      <c r="C349" s="61" t="s">
        <v>7</v>
      </c>
      <c r="D349" s="815"/>
      <c r="E349" s="815"/>
      <c r="F349" s="838"/>
      <c r="G349" s="817"/>
      <c r="H349" s="782"/>
      <c r="I349" s="551" t="s">
        <v>751</v>
      </c>
      <c r="J349" s="551" t="s">
        <v>752</v>
      </c>
      <c r="K349" s="552">
        <v>1</v>
      </c>
      <c r="L349" s="560">
        <v>44927</v>
      </c>
      <c r="M349" s="560">
        <v>45077</v>
      </c>
      <c r="N349" s="554">
        <f t="shared" si="13"/>
        <v>21.428571428571427</v>
      </c>
      <c r="O349" s="552">
        <v>0</v>
      </c>
      <c r="P349" s="556">
        <f t="shared" si="12"/>
        <v>0</v>
      </c>
      <c r="Q349" s="557" t="str">
        <f>IF(ISNUMBER(P349),IF(P349=100%,"CUMPLIDA",IF(AND(ISNUMBER(M349),ISNUMBER(CGR!$Q$4)), IF(M349&lt;CGR!$Q$4,"INCUMPLIDA","PROCESO"), "VERIFICAR FECHA")),"SIN VALOR AVANCE")</f>
        <v>PROCESO</v>
      </c>
      <c r="R349" s="558" t="s">
        <v>753</v>
      </c>
    </row>
    <row r="350" spans="2:18" ht="172.5" customHeight="1" x14ac:dyDescent="0.2">
      <c r="B350" s="66" t="s">
        <v>15</v>
      </c>
      <c r="C350" s="61" t="s">
        <v>7</v>
      </c>
      <c r="D350" s="814" t="s">
        <v>218</v>
      </c>
      <c r="E350" s="814" t="s">
        <v>754</v>
      </c>
      <c r="F350" s="845" t="s">
        <v>755</v>
      </c>
      <c r="G350" s="839" t="s">
        <v>756</v>
      </c>
      <c r="H350" s="842" t="s">
        <v>534</v>
      </c>
      <c r="I350" s="585" t="s">
        <v>392</v>
      </c>
      <c r="J350" s="586" t="s">
        <v>267</v>
      </c>
      <c r="K350" s="580">
        <v>1</v>
      </c>
      <c r="L350" s="560">
        <v>44927</v>
      </c>
      <c r="M350" s="560">
        <v>45230</v>
      </c>
      <c r="N350" s="554">
        <f t="shared" si="13"/>
        <v>43.285714285714285</v>
      </c>
      <c r="O350" s="581">
        <v>0</v>
      </c>
      <c r="P350" s="556">
        <f t="shared" si="12"/>
        <v>0</v>
      </c>
      <c r="Q350" s="557" t="str">
        <f>IF(ISNUMBER(P350),IF(P350=100%,"CUMPLIDA",IF(AND(ISNUMBER(M350),ISNUMBER(CGR!$Q$4)), IF(M350&lt;CGR!$Q$4,"INCUMPLIDA","PROCESO"), "VERIFICAR FECHA")),"SIN VALOR AVANCE")</f>
        <v>PROCESO</v>
      </c>
      <c r="R350" s="558" t="s">
        <v>757</v>
      </c>
    </row>
    <row r="351" spans="2:18" ht="280.5" customHeight="1" x14ac:dyDescent="0.2">
      <c r="B351" s="66" t="s">
        <v>15</v>
      </c>
      <c r="C351" s="61" t="s">
        <v>7</v>
      </c>
      <c r="D351" s="834"/>
      <c r="E351" s="834"/>
      <c r="F351" s="846"/>
      <c r="G351" s="840"/>
      <c r="H351" s="843"/>
      <c r="I351" s="779" t="s">
        <v>394</v>
      </c>
      <c r="J351" s="587" t="s">
        <v>270</v>
      </c>
      <c r="K351" s="580">
        <v>1</v>
      </c>
      <c r="L351" s="560">
        <v>45231</v>
      </c>
      <c r="M351" s="560">
        <v>45443</v>
      </c>
      <c r="N351" s="554">
        <f t="shared" si="13"/>
        <v>30.285714285714285</v>
      </c>
      <c r="O351" s="581">
        <v>0</v>
      </c>
      <c r="P351" s="556">
        <f t="shared" si="12"/>
        <v>0</v>
      </c>
      <c r="Q351" s="557" t="str">
        <f>IF(ISNUMBER(P351),IF(P351=100%,"CUMPLIDA",IF(AND(ISNUMBER(M351),ISNUMBER(CGR!$Q$4)), IF(M351&lt;CGR!$Q$4,"INCUMPLIDA","PROCESO"), "VERIFICAR FECHA")),"SIN VALOR AVANCE")</f>
        <v>PROCESO</v>
      </c>
      <c r="R351" s="558" t="s">
        <v>758</v>
      </c>
    </row>
    <row r="352" spans="2:18" ht="273" customHeight="1" x14ac:dyDescent="0.2">
      <c r="B352" s="66" t="s">
        <v>15</v>
      </c>
      <c r="C352" s="61" t="s">
        <v>7</v>
      </c>
      <c r="D352" s="834"/>
      <c r="E352" s="834"/>
      <c r="F352" s="846"/>
      <c r="G352" s="840"/>
      <c r="H352" s="843"/>
      <c r="I352" s="780"/>
      <c r="J352" s="587" t="s">
        <v>246</v>
      </c>
      <c r="K352" s="580">
        <v>4</v>
      </c>
      <c r="L352" s="560">
        <v>45444</v>
      </c>
      <c r="M352" s="560">
        <v>45808</v>
      </c>
      <c r="N352" s="554">
        <f t="shared" si="13"/>
        <v>52</v>
      </c>
      <c r="O352" s="581">
        <v>0</v>
      </c>
      <c r="P352" s="556">
        <f t="shared" si="12"/>
        <v>0</v>
      </c>
      <c r="Q352" s="557" t="str">
        <f>IF(ISNUMBER(P352),IF(P352=100%,"CUMPLIDA",IF(AND(ISNUMBER(M352),ISNUMBER(CGR!$Q$4)), IF(M352&lt;CGR!$Q$4,"INCUMPLIDA","PROCESO"), "VERIFICAR FECHA")),"SIN VALOR AVANCE")</f>
        <v>PROCESO</v>
      </c>
      <c r="R352" s="558" t="s">
        <v>758</v>
      </c>
    </row>
    <row r="353" spans="2:18" ht="270" customHeight="1" x14ac:dyDescent="0.2">
      <c r="B353" s="66" t="s">
        <v>15</v>
      </c>
      <c r="C353" s="61" t="s">
        <v>7</v>
      </c>
      <c r="D353" s="815"/>
      <c r="E353" s="815"/>
      <c r="F353" s="847"/>
      <c r="G353" s="841"/>
      <c r="H353" s="844"/>
      <c r="I353" s="585" t="s">
        <v>397</v>
      </c>
      <c r="J353" s="587" t="s">
        <v>315</v>
      </c>
      <c r="K353" s="580">
        <v>1</v>
      </c>
      <c r="L353" s="560">
        <v>45809</v>
      </c>
      <c r="M353" s="560">
        <v>46022</v>
      </c>
      <c r="N353" s="554">
        <f t="shared" si="13"/>
        <v>30.428571428571427</v>
      </c>
      <c r="O353" s="580">
        <v>0</v>
      </c>
      <c r="P353" s="556">
        <f t="shared" si="12"/>
        <v>0</v>
      </c>
      <c r="Q353" s="557" t="str">
        <f>IF(ISNUMBER(P353),IF(P353=100%,"CUMPLIDA",IF(AND(ISNUMBER(M353),ISNUMBER(CGR!$Q$4)), IF(M353&lt;CGR!$Q$4,"INCUMPLIDA","PROCESO"), "VERIFICAR FECHA")),"SIN VALOR AVANCE")</f>
        <v>PROCESO</v>
      </c>
      <c r="R353" s="600" t="s">
        <v>758</v>
      </c>
    </row>
    <row r="354" spans="2:18" ht="339" customHeight="1" x14ac:dyDescent="0.2">
      <c r="B354" s="66" t="s">
        <v>15</v>
      </c>
      <c r="C354" s="61" t="s">
        <v>7</v>
      </c>
      <c r="D354" s="68" t="s">
        <v>218</v>
      </c>
      <c r="E354" s="68" t="s">
        <v>744</v>
      </c>
      <c r="F354" s="67" t="s">
        <v>759</v>
      </c>
      <c r="G354" s="42" t="s">
        <v>760</v>
      </c>
      <c r="H354" s="601" t="s">
        <v>761</v>
      </c>
      <c r="I354" s="602" t="s">
        <v>762</v>
      </c>
      <c r="J354" s="602" t="s">
        <v>763</v>
      </c>
      <c r="K354" s="580">
        <v>1</v>
      </c>
      <c r="L354" s="560">
        <v>44927</v>
      </c>
      <c r="M354" s="560">
        <v>45077</v>
      </c>
      <c r="N354" s="554">
        <f t="shared" si="13"/>
        <v>21.428571428571427</v>
      </c>
      <c r="O354" s="581">
        <v>0</v>
      </c>
      <c r="P354" s="556">
        <f t="shared" si="12"/>
        <v>0</v>
      </c>
      <c r="Q354" s="557" t="str">
        <f>IF(ISNUMBER(P354),IF(P354=100%,"CUMPLIDA",IF(AND(ISNUMBER(M354),ISNUMBER(CGR!$Q$4)), IF(M354&lt;CGR!$Q$4,"INCUMPLIDA","PROCESO"), "VERIFICAR FECHA")),"SIN VALOR AVANCE")</f>
        <v>PROCESO</v>
      </c>
      <c r="R354" s="558" t="s">
        <v>764</v>
      </c>
    </row>
    <row r="355" spans="2:18" ht="267.75" x14ac:dyDescent="0.2">
      <c r="B355" s="66" t="s">
        <v>17</v>
      </c>
      <c r="C355" s="61" t="s">
        <v>7</v>
      </c>
      <c r="D355" s="68" t="s">
        <v>765</v>
      </c>
      <c r="E355" s="68" t="s">
        <v>766</v>
      </c>
      <c r="F355" s="69" t="s">
        <v>767</v>
      </c>
      <c r="G355" s="69" t="s">
        <v>768</v>
      </c>
      <c r="H355" s="551" t="s">
        <v>769</v>
      </c>
      <c r="I355" s="551" t="s">
        <v>770</v>
      </c>
      <c r="J355" s="551" t="s">
        <v>771</v>
      </c>
      <c r="K355" s="564">
        <v>1</v>
      </c>
      <c r="L355" s="574">
        <v>44666</v>
      </c>
      <c r="M355" s="574">
        <v>44849</v>
      </c>
      <c r="N355" s="565">
        <f t="shared" si="13"/>
        <v>26.142857142857142</v>
      </c>
      <c r="O355" s="564">
        <v>0.7</v>
      </c>
      <c r="P355" s="566">
        <f t="shared" si="12"/>
        <v>0.7</v>
      </c>
      <c r="Q355" s="567" t="str">
        <f>IF(ISNUMBER(P355),IF(P355=100%,"CUMPLIDA",IF(AND(ISNUMBER(M355),ISNUMBER(CGR!$Q$4)), IF(M355&lt;CGR!$Q$4,"INCUMPLIDA","PROCESO"), "VERIFICAR FECHA")),"SIN VALOR AVANCE")</f>
        <v>PROCESO</v>
      </c>
      <c r="R355" s="551" t="s">
        <v>772</v>
      </c>
    </row>
    <row r="356" spans="2:18" ht="165.6" customHeight="1" x14ac:dyDescent="0.2">
      <c r="B356" s="66" t="s">
        <v>17</v>
      </c>
      <c r="C356" s="61" t="s">
        <v>7</v>
      </c>
      <c r="D356" s="809" t="s">
        <v>773</v>
      </c>
      <c r="E356" s="809" t="s">
        <v>774</v>
      </c>
      <c r="F356" s="810" t="s">
        <v>775</v>
      </c>
      <c r="G356" s="810" t="s">
        <v>776</v>
      </c>
      <c r="H356" s="781" t="s">
        <v>777</v>
      </c>
      <c r="I356" s="551" t="s">
        <v>778</v>
      </c>
      <c r="J356" s="551" t="s">
        <v>779</v>
      </c>
      <c r="K356" s="564">
        <v>1</v>
      </c>
      <c r="L356" s="574">
        <v>44666</v>
      </c>
      <c r="M356" s="574">
        <v>44849</v>
      </c>
      <c r="N356" s="565">
        <f t="shared" si="13"/>
        <v>26.142857142857142</v>
      </c>
      <c r="O356" s="564">
        <v>0.3</v>
      </c>
      <c r="P356" s="566">
        <f t="shared" si="12"/>
        <v>0.3</v>
      </c>
      <c r="Q356" s="567" t="str">
        <f>IF(ISNUMBER(P356),IF(P356=100%,"CUMPLIDA",IF(AND(ISNUMBER(M356),ISNUMBER(CGR!$Q$4)), IF(M356&lt;CGR!$Q$4,"INCUMPLIDA","PROCESO"), "VERIFICAR FECHA")),"SIN VALOR AVANCE")</f>
        <v>PROCESO</v>
      </c>
      <c r="R356" s="551" t="s">
        <v>780</v>
      </c>
    </row>
    <row r="357" spans="2:18" ht="120" x14ac:dyDescent="0.2">
      <c r="B357" s="66" t="s">
        <v>17</v>
      </c>
      <c r="C357" s="61" t="s">
        <v>7</v>
      </c>
      <c r="D357" s="809"/>
      <c r="E357" s="809"/>
      <c r="F357" s="810"/>
      <c r="G357" s="810"/>
      <c r="H357" s="782"/>
      <c r="I357" s="551" t="s">
        <v>781</v>
      </c>
      <c r="J357" s="551" t="s">
        <v>782</v>
      </c>
      <c r="K357" s="564">
        <v>2</v>
      </c>
      <c r="L357" s="574">
        <v>44666</v>
      </c>
      <c r="M357" s="574">
        <v>44849</v>
      </c>
      <c r="N357" s="565">
        <f t="shared" si="13"/>
        <v>26.142857142857142</v>
      </c>
      <c r="O357" s="564">
        <v>0</v>
      </c>
      <c r="P357" s="566">
        <f t="shared" si="12"/>
        <v>0</v>
      </c>
      <c r="Q357" s="567" t="str">
        <f>IF(ISNUMBER(P357),IF(P357=100%,"CUMPLIDA",IF(AND(ISNUMBER(M357),ISNUMBER(CGR!$Q$4)), IF(M357&lt;CGR!$Q$4,"INCUMPLIDA","PROCESO"), "VERIFICAR FECHA")),"SIN VALOR AVANCE")</f>
        <v>PROCESO</v>
      </c>
      <c r="R357" s="551" t="s">
        <v>783</v>
      </c>
    </row>
    <row r="358" spans="2:18" ht="150.6" customHeight="1" x14ac:dyDescent="0.2">
      <c r="B358" s="66" t="s">
        <v>10</v>
      </c>
      <c r="C358" s="61" t="s">
        <v>7</v>
      </c>
      <c r="D358" s="814" t="s">
        <v>784</v>
      </c>
      <c r="E358" s="814" t="s">
        <v>227</v>
      </c>
      <c r="F358" s="810" t="s">
        <v>785</v>
      </c>
      <c r="G358" s="816" t="s">
        <v>786</v>
      </c>
      <c r="H358" s="781" t="s">
        <v>787</v>
      </c>
      <c r="I358" s="551" t="s">
        <v>788</v>
      </c>
      <c r="J358" s="551" t="s">
        <v>789</v>
      </c>
      <c r="K358" s="564">
        <v>1</v>
      </c>
      <c r="L358" s="574">
        <v>42461</v>
      </c>
      <c r="M358" s="574">
        <v>42551</v>
      </c>
      <c r="N358" s="565">
        <f t="shared" si="13"/>
        <v>12.857142857142858</v>
      </c>
      <c r="O358" s="564">
        <v>1</v>
      </c>
      <c r="P358" s="566">
        <f t="shared" si="12"/>
        <v>1</v>
      </c>
      <c r="Q358" s="567" t="str">
        <f>IF(ISNUMBER(P358),IF(P358=100%,"CUMPLIDA",IF(AND(ISNUMBER(M358),ISNUMBER(CGR!$Q$4)), IF(M358&lt;CGR!$Q$4,"INCUMPLIDA","PROCESO"), "VERIFICAR FECHA")),"SIN VALOR AVANCE")</f>
        <v>CUMPLIDA</v>
      </c>
      <c r="R358" s="576" t="s">
        <v>790</v>
      </c>
    </row>
    <row r="359" spans="2:18" ht="150.75" x14ac:dyDescent="0.2">
      <c r="B359" s="66" t="s">
        <v>10</v>
      </c>
      <c r="C359" s="61" t="s">
        <v>7</v>
      </c>
      <c r="D359" s="834"/>
      <c r="E359" s="834"/>
      <c r="F359" s="835"/>
      <c r="G359" s="835"/>
      <c r="H359" s="836"/>
      <c r="I359" s="551" t="s">
        <v>791</v>
      </c>
      <c r="J359" s="551" t="s">
        <v>792</v>
      </c>
      <c r="K359" s="552">
        <v>1</v>
      </c>
      <c r="L359" s="574">
        <v>42461</v>
      </c>
      <c r="M359" s="574">
        <v>42650</v>
      </c>
      <c r="N359" s="565">
        <f t="shared" si="13"/>
        <v>27</v>
      </c>
      <c r="O359" s="590">
        <v>1</v>
      </c>
      <c r="P359" s="566">
        <f t="shared" ref="P359:P423" si="14">O359/K359</f>
        <v>1</v>
      </c>
      <c r="Q359" s="567" t="str">
        <f>IF(ISNUMBER(P359),IF(P359=100%,"CUMPLIDA",IF(AND(ISNUMBER(M359),ISNUMBER(CGR!$Q$4)), IF(M359&lt;CGR!$Q$4,"INCUMPLIDA","PROCESO"), "VERIFICAR FECHA")),"SIN VALOR AVANCE")</f>
        <v>CUMPLIDA</v>
      </c>
      <c r="R359" s="576" t="s">
        <v>793</v>
      </c>
    </row>
    <row r="360" spans="2:18" ht="150.75" x14ac:dyDescent="0.2">
      <c r="B360" s="66" t="s">
        <v>10</v>
      </c>
      <c r="C360" s="61" t="s">
        <v>7</v>
      </c>
      <c r="D360" s="834"/>
      <c r="E360" s="834"/>
      <c r="F360" s="835"/>
      <c r="G360" s="835"/>
      <c r="H360" s="836"/>
      <c r="I360" s="551" t="s">
        <v>794</v>
      </c>
      <c r="J360" s="551" t="s">
        <v>795</v>
      </c>
      <c r="K360" s="564">
        <v>1</v>
      </c>
      <c r="L360" s="574">
        <v>42653</v>
      </c>
      <c r="M360" s="574">
        <v>42661</v>
      </c>
      <c r="N360" s="565">
        <f t="shared" si="13"/>
        <v>1.1428571428571428</v>
      </c>
      <c r="O360" s="564">
        <v>1</v>
      </c>
      <c r="P360" s="566">
        <f t="shared" si="14"/>
        <v>1</v>
      </c>
      <c r="Q360" s="567" t="str">
        <f>IF(ISNUMBER(P360),IF(P360=100%,"CUMPLIDA",IF(AND(ISNUMBER(M360),ISNUMBER(CGR!$Q$4)), IF(M360&lt;CGR!$Q$4,"INCUMPLIDA","PROCESO"), "VERIFICAR FECHA")),"SIN VALOR AVANCE")</f>
        <v>CUMPLIDA</v>
      </c>
      <c r="R360" s="576" t="s">
        <v>796</v>
      </c>
    </row>
    <row r="361" spans="2:18" ht="150.75" x14ac:dyDescent="0.2">
      <c r="B361" s="66" t="s">
        <v>10</v>
      </c>
      <c r="C361" s="61" t="s">
        <v>7</v>
      </c>
      <c r="D361" s="834"/>
      <c r="E361" s="834"/>
      <c r="F361" s="835"/>
      <c r="G361" s="835"/>
      <c r="H361" s="836"/>
      <c r="I361" s="551" t="s">
        <v>797</v>
      </c>
      <c r="J361" s="551" t="s">
        <v>798</v>
      </c>
      <c r="K361" s="552">
        <v>1</v>
      </c>
      <c r="L361" s="574">
        <v>42662</v>
      </c>
      <c r="M361" s="574">
        <v>42683</v>
      </c>
      <c r="N361" s="565">
        <f t="shared" si="13"/>
        <v>3</v>
      </c>
      <c r="O361" s="590">
        <v>1</v>
      </c>
      <c r="P361" s="566">
        <f t="shared" si="14"/>
        <v>1</v>
      </c>
      <c r="Q361" s="567" t="str">
        <f>IF(ISNUMBER(P361),IF(P361=100%,"CUMPLIDA",IF(AND(ISNUMBER(M361),ISNUMBER(CGR!$Q$4)), IF(M361&lt;CGR!$Q$4,"INCUMPLIDA","PROCESO"), "VERIFICAR FECHA")),"SIN VALOR AVANCE")</f>
        <v>CUMPLIDA</v>
      </c>
      <c r="R361" s="576" t="s">
        <v>799</v>
      </c>
    </row>
    <row r="362" spans="2:18" ht="165.75" x14ac:dyDescent="0.2">
      <c r="B362" s="66" t="s">
        <v>10</v>
      </c>
      <c r="C362" s="61" t="s">
        <v>7</v>
      </c>
      <c r="D362" s="834"/>
      <c r="E362" s="834"/>
      <c r="F362" s="835"/>
      <c r="G362" s="835"/>
      <c r="H362" s="836"/>
      <c r="I362" s="551" t="s">
        <v>800</v>
      </c>
      <c r="J362" s="551" t="s">
        <v>801</v>
      </c>
      <c r="K362" s="552">
        <v>1</v>
      </c>
      <c r="L362" s="574">
        <v>42684</v>
      </c>
      <c r="M362" s="574">
        <v>42698</v>
      </c>
      <c r="N362" s="565">
        <f t="shared" si="13"/>
        <v>2</v>
      </c>
      <c r="O362" s="590">
        <v>1</v>
      </c>
      <c r="P362" s="566">
        <f t="shared" si="14"/>
        <v>1</v>
      </c>
      <c r="Q362" s="567" t="str">
        <f>IF(ISNUMBER(P362),IF(P362=100%,"CUMPLIDA",IF(AND(ISNUMBER(M362),ISNUMBER(CGR!$Q$4)), IF(M362&lt;CGR!$Q$4,"INCUMPLIDA","PROCESO"), "VERIFICAR FECHA")),"SIN VALOR AVANCE")</f>
        <v>CUMPLIDA</v>
      </c>
      <c r="R362" s="576" t="s">
        <v>802</v>
      </c>
    </row>
    <row r="363" spans="2:18" ht="150.75" x14ac:dyDescent="0.2">
      <c r="B363" s="66" t="s">
        <v>10</v>
      </c>
      <c r="C363" s="61" t="s">
        <v>7</v>
      </c>
      <c r="D363" s="834"/>
      <c r="E363" s="834"/>
      <c r="F363" s="835"/>
      <c r="G363" s="835"/>
      <c r="H363" s="782"/>
      <c r="I363" s="551" t="s">
        <v>803</v>
      </c>
      <c r="J363" s="551" t="s">
        <v>804</v>
      </c>
      <c r="K363" s="552">
        <v>1</v>
      </c>
      <c r="L363" s="574">
        <v>42699</v>
      </c>
      <c r="M363" s="574">
        <v>42760</v>
      </c>
      <c r="N363" s="565">
        <f t="shared" si="13"/>
        <v>8.7142857142857135</v>
      </c>
      <c r="O363" s="590">
        <v>1</v>
      </c>
      <c r="P363" s="566">
        <f t="shared" si="14"/>
        <v>1</v>
      </c>
      <c r="Q363" s="567" t="str">
        <f>IF(ISNUMBER(P363),IF(P363=100%,"CUMPLIDA",IF(AND(ISNUMBER(M363),ISNUMBER(CGR!$Q$4)), IF(M363&lt;CGR!$Q$4,"INCUMPLIDA","PROCESO"), "VERIFICAR FECHA")),"SIN VALOR AVANCE")</f>
        <v>CUMPLIDA</v>
      </c>
      <c r="R363" s="576" t="s">
        <v>805</v>
      </c>
    </row>
    <row r="364" spans="2:18" ht="135.75" x14ac:dyDescent="0.2">
      <c r="B364" s="66" t="s">
        <v>10</v>
      </c>
      <c r="C364" s="61" t="s">
        <v>7</v>
      </c>
      <c r="D364" s="834"/>
      <c r="E364" s="834"/>
      <c r="F364" s="835"/>
      <c r="G364" s="835"/>
      <c r="H364" s="551" t="s">
        <v>230</v>
      </c>
      <c r="I364" s="551" t="s">
        <v>231</v>
      </c>
      <c r="J364" s="551" t="s">
        <v>232</v>
      </c>
      <c r="K364" s="564">
        <v>1</v>
      </c>
      <c r="L364" s="574">
        <v>43831</v>
      </c>
      <c r="M364" s="574">
        <v>44012</v>
      </c>
      <c r="N364" s="565">
        <f t="shared" si="13"/>
        <v>25.857142857142858</v>
      </c>
      <c r="O364" s="564">
        <v>1</v>
      </c>
      <c r="P364" s="566">
        <f t="shared" si="14"/>
        <v>1</v>
      </c>
      <c r="Q364" s="567" t="str">
        <f>IF(ISNUMBER(P364),IF(P364=100%,"CUMPLIDA",IF(AND(ISNUMBER(M364),ISNUMBER(CGR!$Q$4)), IF(M364&lt;CGR!$Q$4,"INCUMPLIDA","PROCESO"), "VERIFICAR FECHA")),"SIN VALOR AVANCE")</f>
        <v>CUMPLIDA</v>
      </c>
      <c r="R364" s="576" t="s">
        <v>806</v>
      </c>
    </row>
    <row r="365" spans="2:18" ht="135.75" x14ac:dyDescent="0.2">
      <c r="B365" s="66" t="s">
        <v>10</v>
      </c>
      <c r="C365" s="61" t="s">
        <v>7</v>
      </c>
      <c r="D365" s="834"/>
      <c r="E365" s="834"/>
      <c r="F365" s="835"/>
      <c r="G365" s="835"/>
      <c r="H365" s="551" t="s">
        <v>807</v>
      </c>
      <c r="I365" s="551" t="s">
        <v>235</v>
      </c>
      <c r="J365" s="551" t="s">
        <v>236</v>
      </c>
      <c r="K365" s="564">
        <v>1</v>
      </c>
      <c r="L365" s="574">
        <v>44013</v>
      </c>
      <c r="M365" s="574">
        <v>44196</v>
      </c>
      <c r="N365" s="565">
        <f t="shared" si="13"/>
        <v>26.142857142857142</v>
      </c>
      <c r="O365" s="564">
        <v>1</v>
      </c>
      <c r="P365" s="566">
        <f t="shared" si="14"/>
        <v>1</v>
      </c>
      <c r="Q365" s="567" t="str">
        <f>IF(ISNUMBER(P365),IF(P365=100%,"CUMPLIDA",IF(AND(ISNUMBER(M365),ISNUMBER(CGR!$Q$4)), IF(M365&lt;CGR!$Q$4,"INCUMPLIDA","PROCESO"), "VERIFICAR FECHA")),"SIN VALOR AVANCE")</f>
        <v>CUMPLIDA</v>
      </c>
      <c r="R365" s="576" t="s">
        <v>808</v>
      </c>
    </row>
    <row r="366" spans="2:18" ht="210.75" x14ac:dyDescent="0.2">
      <c r="B366" s="66" t="s">
        <v>10</v>
      </c>
      <c r="C366" s="61" t="s">
        <v>7</v>
      </c>
      <c r="D366" s="834"/>
      <c r="E366" s="834"/>
      <c r="F366" s="835"/>
      <c r="G366" s="835"/>
      <c r="H366" s="781" t="s">
        <v>809</v>
      </c>
      <c r="I366" s="603" t="s">
        <v>239</v>
      </c>
      <c r="J366" s="603" t="s">
        <v>240</v>
      </c>
      <c r="K366" s="564">
        <v>1</v>
      </c>
      <c r="L366" s="574">
        <v>44409</v>
      </c>
      <c r="M366" s="574">
        <v>44773</v>
      </c>
      <c r="N366" s="565">
        <f t="shared" si="13"/>
        <v>52</v>
      </c>
      <c r="O366" s="564">
        <v>0.92</v>
      </c>
      <c r="P366" s="566">
        <f t="shared" si="14"/>
        <v>0.92</v>
      </c>
      <c r="Q366" s="567" t="str">
        <f>IF(ISNUMBER(P366),IF(P366=100%,"CUMPLIDA",IF(AND(ISNUMBER(M366),ISNUMBER(CGR!$Q$4)), IF(M366&lt;CGR!$Q$4,"INCUMPLIDA","PROCESO"), "VERIFICAR FECHA")),"SIN VALOR AVANCE")</f>
        <v>PROCESO</v>
      </c>
      <c r="R366" s="576" t="s">
        <v>810</v>
      </c>
    </row>
    <row r="367" spans="2:18" ht="195.75" x14ac:dyDescent="0.2">
      <c r="B367" s="66" t="s">
        <v>10</v>
      </c>
      <c r="C367" s="61" t="s">
        <v>7</v>
      </c>
      <c r="D367" s="834"/>
      <c r="E367" s="834"/>
      <c r="F367" s="835"/>
      <c r="G367" s="835"/>
      <c r="H367" s="782"/>
      <c r="I367" s="603" t="s">
        <v>242</v>
      </c>
      <c r="J367" s="603" t="s">
        <v>243</v>
      </c>
      <c r="K367" s="564">
        <v>1</v>
      </c>
      <c r="L367" s="574">
        <v>44774</v>
      </c>
      <c r="M367" s="574">
        <v>44926</v>
      </c>
      <c r="N367" s="565">
        <f t="shared" si="13"/>
        <v>21.714285714285715</v>
      </c>
      <c r="O367" s="564">
        <v>0</v>
      </c>
      <c r="P367" s="566">
        <f t="shared" si="14"/>
        <v>0</v>
      </c>
      <c r="Q367" s="567" t="str">
        <f>IF(ISNUMBER(P367),IF(P367=100%,"CUMPLIDA",IF(AND(ISNUMBER(M367),ISNUMBER(CGR!$Q$4)), IF(M367&lt;CGR!$Q$4,"INCUMPLIDA","PROCESO"), "VERIFICAR FECHA")),"SIN VALOR AVANCE")</f>
        <v>PROCESO</v>
      </c>
      <c r="R367" s="576" t="s">
        <v>811</v>
      </c>
    </row>
    <row r="368" spans="2:18" ht="241.15" customHeight="1" x14ac:dyDescent="0.2">
      <c r="B368" s="66" t="s">
        <v>10</v>
      </c>
      <c r="C368" s="61" t="s">
        <v>7</v>
      </c>
      <c r="D368" s="834"/>
      <c r="E368" s="834"/>
      <c r="F368" s="835"/>
      <c r="G368" s="835"/>
      <c r="H368" s="781" t="s">
        <v>350</v>
      </c>
      <c r="I368" s="603" t="s">
        <v>245</v>
      </c>
      <c r="J368" s="603" t="s">
        <v>246</v>
      </c>
      <c r="K368" s="564">
        <v>3</v>
      </c>
      <c r="L368" s="574">
        <v>44927</v>
      </c>
      <c r="M368" s="574">
        <v>45291</v>
      </c>
      <c r="N368" s="565">
        <f t="shared" si="13"/>
        <v>52</v>
      </c>
      <c r="O368" s="564">
        <v>0</v>
      </c>
      <c r="P368" s="566">
        <f t="shared" si="14"/>
        <v>0</v>
      </c>
      <c r="Q368" s="567" t="str">
        <f>IF(ISNUMBER(P368),IF(P368=100%,"CUMPLIDA",IF(AND(ISNUMBER(M368),ISNUMBER(CGR!$Q$4)), IF(M368&lt;CGR!$Q$4,"INCUMPLIDA","PROCESO"), "VERIFICAR FECHA")),"SIN VALOR AVANCE")</f>
        <v>PROCESO</v>
      </c>
      <c r="R368" s="576" t="s">
        <v>812</v>
      </c>
    </row>
    <row r="369" spans="2:18" ht="226.15" customHeight="1" x14ac:dyDescent="0.2">
      <c r="B369" s="66" t="s">
        <v>10</v>
      </c>
      <c r="C369" s="61" t="s">
        <v>7</v>
      </c>
      <c r="D369" s="815"/>
      <c r="E369" s="815"/>
      <c r="F369" s="817"/>
      <c r="G369" s="817"/>
      <c r="H369" s="782"/>
      <c r="I369" s="603" t="s">
        <v>248</v>
      </c>
      <c r="J369" s="603" t="s">
        <v>249</v>
      </c>
      <c r="K369" s="564">
        <v>1</v>
      </c>
      <c r="L369" s="574">
        <v>45474</v>
      </c>
      <c r="M369" s="574">
        <v>45657</v>
      </c>
      <c r="N369" s="565">
        <f t="shared" si="13"/>
        <v>26.142857142857142</v>
      </c>
      <c r="O369" s="564">
        <v>0</v>
      </c>
      <c r="P369" s="566">
        <f t="shared" si="14"/>
        <v>0</v>
      </c>
      <c r="Q369" s="567" t="str">
        <f>IF(ISNUMBER(P369),IF(P369=100%,"CUMPLIDA",IF(AND(ISNUMBER(M369),ISNUMBER(CGR!$Q$4)), IF(M369&lt;CGR!$Q$4,"INCUMPLIDA","PROCESO"), "VERIFICAR FECHA")),"SIN VALOR AVANCE")</f>
        <v>PROCESO</v>
      </c>
      <c r="R369" s="576" t="s">
        <v>812</v>
      </c>
    </row>
    <row r="370" spans="2:18" ht="150.75" x14ac:dyDescent="0.2">
      <c r="B370" s="66" t="s">
        <v>10</v>
      </c>
      <c r="C370" s="61" t="s">
        <v>7</v>
      </c>
      <c r="D370" s="809" t="s">
        <v>813</v>
      </c>
      <c r="E370" s="809" t="s">
        <v>227</v>
      </c>
      <c r="F370" s="810" t="s">
        <v>814</v>
      </c>
      <c r="G370" s="810" t="s">
        <v>815</v>
      </c>
      <c r="H370" s="551" t="s">
        <v>816</v>
      </c>
      <c r="I370" s="551" t="s">
        <v>231</v>
      </c>
      <c r="J370" s="551" t="s">
        <v>232</v>
      </c>
      <c r="K370" s="564">
        <v>1</v>
      </c>
      <c r="L370" s="574">
        <v>43831</v>
      </c>
      <c r="M370" s="574">
        <v>44012</v>
      </c>
      <c r="N370" s="565">
        <f t="shared" si="13"/>
        <v>25.857142857142858</v>
      </c>
      <c r="O370" s="564">
        <v>1</v>
      </c>
      <c r="P370" s="566">
        <f t="shared" si="14"/>
        <v>1</v>
      </c>
      <c r="Q370" s="567" t="str">
        <f>IF(ISNUMBER(P370),IF(P370=100%,"CUMPLIDA",IF(AND(ISNUMBER(M370),ISNUMBER(CGR!$Q$4)), IF(M370&lt;CGR!$Q$4,"INCUMPLIDA","PROCESO"), "VERIFICAR FECHA")),"SIN VALOR AVANCE")</f>
        <v>CUMPLIDA</v>
      </c>
      <c r="R370" s="576" t="s">
        <v>817</v>
      </c>
    </row>
    <row r="371" spans="2:18" ht="150.75" x14ac:dyDescent="0.2">
      <c r="B371" s="66" t="s">
        <v>10</v>
      </c>
      <c r="C371" s="61" t="s">
        <v>7</v>
      </c>
      <c r="D371" s="809"/>
      <c r="E371" s="809"/>
      <c r="F371" s="810"/>
      <c r="G371" s="810"/>
      <c r="H371" s="551" t="s">
        <v>818</v>
      </c>
      <c r="I371" s="551" t="s">
        <v>235</v>
      </c>
      <c r="J371" s="551" t="s">
        <v>236</v>
      </c>
      <c r="K371" s="564">
        <v>1</v>
      </c>
      <c r="L371" s="574">
        <v>44013</v>
      </c>
      <c r="M371" s="574">
        <v>44196</v>
      </c>
      <c r="N371" s="565">
        <f t="shared" si="13"/>
        <v>26.142857142857142</v>
      </c>
      <c r="O371" s="564">
        <v>1</v>
      </c>
      <c r="P371" s="566">
        <f t="shared" si="14"/>
        <v>1</v>
      </c>
      <c r="Q371" s="567" t="str">
        <f>IF(ISNUMBER(P371),IF(P371=100%,"CUMPLIDA",IF(AND(ISNUMBER(M371),ISNUMBER(CGR!$Q$4)), IF(M371&lt;CGR!$Q$4,"INCUMPLIDA","PROCESO"), "VERIFICAR FECHA")),"SIN VALOR AVANCE")</f>
        <v>CUMPLIDA</v>
      </c>
      <c r="R371" s="576" t="s">
        <v>817</v>
      </c>
    </row>
    <row r="372" spans="2:18" ht="225.75" x14ac:dyDescent="0.2">
      <c r="B372" s="66" t="s">
        <v>10</v>
      </c>
      <c r="C372" s="61" t="s">
        <v>7</v>
      </c>
      <c r="D372" s="809"/>
      <c r="E372" s="809"/>
      <c r="F372" s="810"/>
      <c r="G372" s="810"/>
      <c r="H372" s="787" t="s">
        <v>819</v>
      </c>
      <c r="I372" s="603" t="s">
        <v>239</v>
      </c>
      <c r="J372" s="603" t="s">
        <v>240</v>
      </c>
      <c r="K372" s="564">
        <v>1</v>
      </c>
      <c r="L372" s="574">
        <v>44409</v>
      </c>
      <c r="M372" s="574">
        <v>44773</v>
      </c>
      <c r="N372" s="565">
        <f t="shared" si="13"/>
        <v>52</v>
      </c>
      <c r="O372" s="564">
        <v>0.92</v>
      </c>
      <c r="P372" s="566">
        <f t="shared" si="14"/>
        <v>0.92</v>
      </c>
      <c r="Q372" s="567" t="str">
        <f>IF(ISNUMBER(P372),IF(P372=100%,"CUMPLIDA",IF(AND(ISNUMBER(M372),ISNUMBER(CGR!$Q$4)), IF(M372&lt;CGR!$Q$4,"INCUMPLIDA","PROCESO"), "VERIFICAR FECHA")),"SIN VALOR AVANCE")</f>
        <v>PROCESO</v>
      </c>
      <c r="R372" s="576" t="s">
        <v>820</v>
      </c>
    </row>
    <row r="373" spans="2:18" ht="225.75" x14ac:dyDescent="0.2">
      <c r="B373" s="66" t="s">
        <v>10</v>
      </c>
      <c r="C373" s="61" t="s">
        <v>7</v>
      </c>
      <c r="D373" s="809"/>
      <c r="E373" s="809"/>
      <c r="F373" s="810"/>
      <c r="G373" s="810"/>
      <c r="H373" s="787"/>
      <c r="I373" s="603" t="s">
        <v>242</v>
      </c>
      <c r="J373" s="603" t="s">
        <v>243</v>
      </c>
      <c r="K373" s="564">
        <v>1</v>
      </c>
      <c r="L373" s="574">
        <v>44774</v>
      </c>
      <c r="M373" s="574">
        <v>44926</v>
      </c>
      <c r="N373" s="565">
        <f t="shared" si="13"/>
        <v>21.714285714285715</v>
      </c>
      <c r="O373" s="564">
        <v>0</v>
      </c>
      <c r="P373" s="566">
        <f t="shared" si="14"/>
        <v>0</v>
      </c>
      <c r="Q373" s="567" t="str">
        <f>IF(ISNUMBER(P373),IF(P373=100%,"CUMPLIDA",IF(AND(ISNUMBER(M373),ISNUMBER(CGR!$Q$4)), IF(M373&lt;CGR!$Q$4,"INCUMPLIDA","PROCESO"), "VERIFICAR FECHA")),"SIN VALOR AVANCE")</f>
        <v>PROCESO</v>
      </c>
      <c r="R373" s="576" t="s">
        <v>820</v>
      </c>
    </row>
    <row r="374" spans="2:18" ht="225.6" customHeight="1" x14ac:dyDescent="0.2">
      <c r="B374" s="66" t="s">
        <v>10</v>
      </c>
      <c r="C374" s="61" t="s">
        <v>7</v>
      </c>
      <c r="D374" s="809"/>
      <c r="E374" s="809"/>
      <c r="F374" s="810"/>
      <c r="G374" s="810"/>
      <c r="H374" s="787" t="s">
        <v>821</v>
      </c>
      <c r="I374" s="603" t="s">
        <v>245</v>
      </c>
      <c r="J374" s="603" t="s">
        <v>246</v>
      </c>
      <c r="K374" s="564">
        <v>3</v>
      </c>
      <c r="L374" s="574">
        <v>44927</v>
      </c>
      <c r="M374" s="574">
        <v>45291</v>
      </c>
      <c r="N374" s="565">
        <f t="shared" si="13"/>
        <v>52</v>
      </c>
      <c r="O374" s="564">
        <v>0</v>
      </c>
      <c r="P374" s="566">
        <f t="shared" si="14"/>
        <v>0</v>
      </c>
      <c r="Q374" s="567" t="str">
        <f>IF(ISNUMBER(P374),IF(P374=100%,"CUMPLIDA",IF(AND(ISNUMBER(M374),ISNUMBER(CGR!$Q$4)), IF(M374&lt;CGR!$Q$4,"INCUMPLIDA","PROCESO"), "VERIFICAR FECHA")),"SIN VALOR AVANCE")</f>
        <v>PROCESO</v>
      </c>
      <c r="R374" s="576" t="s">
        <v>822</v>
      </c>
    </row>
    <row r="375" spans="2:18" ht="225.6" customHeight="1" x14ac:dyDescent="0.2">
      <c r="B375" s="66" t="s">
        <v>10</v>
      </c>
      <c r="C375" s="61" t="s">
        <v>7</v>
      </c>
      <c r="D375" s="809"/>
      <c r="E375" s="809"/>
      <c r="F375" s="810"/>
      <c r="G375" s="810"/>
      <c r="H375" s="787"/>
      <c r="I375" s="603" t="s">
        <v>248</v>
      </c>
      <c r="J375" s="603" t="s">
        <v>249</v>
      </c>
      <c r="K375" s="564">
        <v>1</v>
      </c>
      <c r="L375" s="574">
        <v>45474</v>
      </c>
      <c r="M375" s="574">
        <v>45657</v>
      </c>
      <c r="N375" s="565">
        <f t="shared" si="13"/>
        <v>26.142857142857142</v>
      </c>
      <c r="O375" s="564">
        <v>0</v>
      </c>
      <c r="P375" s="566">
        <f t="shared" si="14"/>
        <v>0</v>
      </c>
      <c r="Q375" s="567" t="str">
        <f>IF(ISNUMBER(P375),IF(P375=100%,"CUMPLIDA",IF(AND(ISNUMBER(M375),ISNUMBER(CGR!$Q$4)), IF(M375&lt;CGR!$Q$4,"INCUMPLIDA","PROCESO"), "VERIFICAR FECHA")),"SIN VALOR AVANCE")</f>
        <v>PROCESO</v>
      </c>
      <c r="R375" s="576" t="s">
        <v>822</v>
      </c>
    </row>
    <row r="376" spans="2:18" ht="135.75" x14ac:dyDescent="0.2">
      <c r="B376" s="66" t="s">
        <v>10</v>
      </c>
      <c r="C376" s="61" t="s">
        <v>7</v>
      </c>
      <c r="D376" s="809"/>
      <c r="E376" s="809"/>
      <c r="F376" s="810"/>
      <c r="G376" s="810"/>
      <c r="H376" s="551" t="s">
        <v>823</v>
      </c>
      <c r="I376" s="551" t="s">
        <v>824</v>
      </c>
      <c r="J376" s="551" t="s">
        <v>825</v>
      </c>
      <c r="K376" s="564">
        <v>1</v>
      </c>
      <c r="L376" s="574">
        <v>42552</v>
      </c>
      <c r="M376" s="574">
        <v>42916</v>
      </c>
      <c r="N376" s="565">
        <f t="shared" si="13"/>
        <v>52</v>
      </c>
      <c r="O376" s="564">
        <v>1</v>
      </c>
      <c r="P376" s="566">
        <f t="shared" si="14"/>
        <v>1</v>
      </c>
      <c r="Q376" s="567" t="str">
        <f>IF(ISNUMBER(P376),IF(P376=100%,"CUMPLIDA",IF(AND(ISNUMBER(M376),ISNUMBER(CGR!$Q$4)), IF(M376&lt;CGR!$Q$4,"INCUMPLIDA","PROCESO"), "VERIFICAR FECHA")),"SIN VALOR AVANCE")</f>
        <v>CUMPLIDA</v>
      </c>
      <c r="R376" s="576" t="s">
        <v>808</v>
      </c>
    </row>
    <row r="377" spans="2:18" ht="327.60000000000002" customHeight="1" x14ac:dyDescent="0.2">
      <c r="B377" s="66" t="s">
        <v>10</v>
      </c>
      <c r="C377" s="61" t="s">
        <v>7</v>
      </c>
      <c r="D377" s="809"/>
      <c r="E377" s="809"/>
      <c r="F377" s="810"/>
      <c r="G377" s="810"/>
      <c r="H377" s="787" t="s">
        <v>826</v>
      </c>
      <c r="I377" s="551" t="s">
        <v>827</v>
      </c>
      <c r="J377" s="551" t="s">
        <v>828</v>
      </c>
      <c r="K377" s="564">
        <v>1</v>
      </c>
      <c r="L377" s="574">
        <v>42558</v>
      </c>
      <c r="M377" s="574">
        <v>42735</v>
      </c>
      <c r="N377" s="565">
        <f t="shared" si="13"/>
        <v>25.285714285714285</v>
      </c>
      <c r="O377" s="564">
        <v>1</v>
      </c>
      <c r="P377" s="566">
        <f t="shared" si="14"/>
        <v>1</v>
      </c>
      <c r="Q377" s="567" t="str">
        <f>IF(ISNUMBER(P377),IF(P377=100%,"CUMPLIDA",IF(AND(ISNUMBER(M377),ISNUMBER(CGR!$Q$4)), IF(M377&lt;CGR!$Q$4,"INCUMPLIDA","PROCESO"), "VERIFICAR FECHA")),"SIN VALOR AVANCE")</f>
        <v>CUMPLIDA</v>
      </c>
      <c r="R377" s="576" t="s">
        <v>808</v>
      </c>
    </row>
    <row r="378" spans="2:18" ht="135.75" x14ac:dyDescent="0.2">
      <c r="B378" s="66" t="s">
        <v>10</v>
      </c>
      <c r="C378" s="61" t="s">
        <v>7</v>
      </c>
      <c r="D378" s="809"/>
      <c r="E378" s="809"/>
      <c r="F378" s="810"/>
      <c r="G378" s="810"/>
      <c r="H378" s="787"/>
      <c r="I378" s="551" t="s">
        <v>829</v>
      </c>
      <c r="J378" s="551" t="s">
        <v>830</v>
      </c>
      <c r="K378" s="564">
        <v>3</v>
      </c>
      <c r="L378" s="574">
        <v>42835</v>
      </c>
      <c r="M378" s="574">
        <v>43190</v>
      </c>
      <c r="N378" s="565">
        <f t="shared" si="13"/>
        <v>50.714285714285715</v>
      </c>
      <c r="O378" s="564">
        <v>3</v>
      </c>
      <c r="P378" s="566">
        <f t="shared" si="14"/>
        <v>1</v>
      </c>
      <c r="Q378" s="567" t="str">
        <f>IF(ISNUMBER(P378),IF(P378=100%,"CUMPLIDA",IF(AND(ISNUMBER(M378),ISNUMBER(CGR!$Q$4)), IF(M378&lt;CGR!$Q$4,"INCUMPLIDA","PROCESO"), "VERIFICAR FECHA")),"SIN VALOR AVANCE")</f>
        <v>CUMPLIDA</v>
      </c>
      <c r="R378" s="576" t="s">
        <v>831</v>
      </c>
    </row>
    <row r="379" spans="2:18" ht="165.75" x14ac:dyDescent="0.2">
      <c r="B379" s="66" t="s">
        <v>10</v>
      </c>
      <c r="C379" s="61" t="s">
        <v>7</v>
      </c>
      <c r="D379" s="809"/>
      <c r="E379" s="809"/>
      <c r="F379" s="810"/>
      <c r="G379" s="810"/>
      <c r="H379" s="787"/>
      <c r="I379" s="551" t="s">
        <v>832</v>
      </c>
      <c r="J379" s="551" t="s">
        <v>833</v>
      </c>
      <c r="K379" s="564">
        <v>1</v>
      </c>
      <c r="L379" s="574">
        <v>43465</v>
      </c>
      <c r="M379" s="574">
        <v>43830</v>
      </c>
      <c r="N379" s="565">
        <f t="shared" si="13"/>
        <v>52.142857142857146</v>
      </c>
      <c r="O379" s="564">
        <v>1</v>
      </c>
      <c r="P379" s="566">
        <f t="shared" si="14"/>
        <v>1</v>
      </c>
      <c r="Q379" s="567" t="str">
        <f>IF(ISNUMBER(P379),IF(P379=100%,"CUMPLIDA",IF(AND(ISNUMBER(M379),ISNUMBER(CGR!$Q$4)), IF(M379&lt;CGR!$Q$4,"INCUMPLIDA","PROCESO"), "VERIFICAR FECHA")),"SIN VALOR AVANCE")</f>
        <v>CUMPLIDA</v>
      </c>
      <c r="R379" s="576" t="s">
        <v>834</v>
      </c>
    </row>
    <row r="380" spans="2:18" ht="150.75" x14ac:dyDescent="0.2">
      <c r="B380" s="66" t="s">
        <v>10</v>
      </c>
      <c r="C380" s="61" t="s">
        <v>7</v>
      </c>
      <c r="D380" s="809"/>
      <c r="E380" s="809"/>
      <c r="F380" s="810"/>
      <c r="G380" s="810"/>
      <c r="H380" s="787"/>
      <c r="I380" s="551" t="s">
        <v>835</v>
      </c>
      <c r="J380" s="551" t="s">
        <v>836</v>
      </c>
      <c r="K380" s="564">
        <v>1</v>
      </c>
      <c r="L380" s="574">
        <v>43831</v>
      </c>
      <c r="M380" s="574">
        <v>43920</v>
      </c>
      <c r="N380" s="565">
        <f t="shared" si="13"/>
        <v>12.714285714285714</v>
      </c>
      <c r="O380" s="564">
        <v>1</v>
      </c>
      <c r="P380" s="566">
        <f t="shared" si="14"/>
        <v>1</v>
      </c>
      <c r="Q380" s="567" t="str">
        <f>IF(ISNUMBER(P380),IF(P380=100%,"CUMPLIDA",IF(AND(ISNUMBER(M380),ISNUMBER(CGR!$Q$4)), IF(M380&lt;CGR!$Q$4,"INCUMPLIDA","PROCESO"), "VERIFICAR FECHA")),"SIN VALOR AVANCE")</f>
        <v>CUMPLIDA</v>
      </c>
      <c r="R380" s="576" t="s">
        <v>837</v>
      </c>
    </row>
    <row r="381" spans="2:18" ht="165.75" x14ac:dyDescent="0.2">
      <c r="B381" s="66" t="s">
        <v>10</v>
      </c>
      <c r="C381" s="61" t="s">
        <v>7</v>
      </c>
      <c r="D381" s="809"/>
      <c r="E381" s="809"/>
      <c r="F381" s="810"/>
      <c r="G381" s="810"/>
      <c r="H381" s="787"/>
      <c r="I381" s="551" t="s">
        <v>838</v>
      </c>
      <c r="J381" s="551" t="s">
        <v>839</v>
      </c>
      <c r="K381" s="564">
        <v>2</v>
      </c>
      <c r="L381" s="574">
        <v>43922</v>
      </c>
      <c r="M381" s="574">
        <v>44012</v>
      </c>
      <c r="N381" s="565">
        <f t="shared" si="13"/>
        <v>12.857142857142858</v>
      </c>
      <c r="O381" s="564">
        <v>2</v>
      </c>
      <c r="P381" s="566">
        <f t="shared" si="14"/>
        <v>1</v>
      </c>
      <c r="Q381" s="567" t="str">
        <f>IF(ISNUMBER(P381),IF(P381=100%,"CUMPLIDA",IF(AND(ISNUMBER(M381),ISNUMBER(CGR!$Q$4)), IF(M381&lt;CGR!$Q$4,"INCUMPLIDA","PROCESO"), "VERIFICAR FECHA")),"SIN VALOR AVANCE")</f>
        <v>CUMPLIDA</v>
      </c>
      <c r="R381" s="576" t="s">
        <v>840</v>
      </c>
    </row>
    <row r="382" spans="2:18" ht="135.6" customHeight="1" x14ac:dyDescent="0.2">
      <c r="B382" s="66" t="s">
        <v>10</v>
      </c>
      <c r="C382" s="61" t="s">
        <v>7</v>
      </c>
      <c r="D382" s="809" t="s">
        <v>841</v>
      </c>
      <c r="E382" s="809" t="s">
        <v>421</v>
      </c>
      <c r="F382" s="810" t="s">
        <v>842</v>
      </c>
      <c r="G382" s="810" t="s">
        <v>843</v>
      </c>
      <c r="H382" s="551" t="s">
        <v>844</v>
      </c>
      <c r="I382" s="551" t="s">
        <v>845</v>
      </c>
      <c r="J382" s="551" t="s">
        <v>825</v>
      </c>
      <c r="K382" s="564">
        <v>1</v>
      </c>
      <c r="L382" s="574">
        <v>42552</v>
      </c>
      <c r="M382" s="574">
        <v>42916</v>
      </c>
      <c r="N382" s="565">
        <f t="shared" si="13"/>
        <v>52</v>
      </c>
      <c r="O382" s="564">
        <v>1</v>
      </c>
      <c r="P382" s="566">
        <f t="shared" si="14"/>
        <v>1</v>
      </c>
      <c r="Q382" s="567" t="str">
        <f>IF(ISNUMBER(P382),IF(P382=100%,"CUMPLIDA",IF(AND(ISNUMBER(M382),ISNUMBER(CGR!$Q$4)), IF(M382&lt;CGR!$Q$4,"INCUMPLIDA","PROCESO"), "VERIFICAR FECHA")),"SIN VALOR AVANCE")</f>
        <v>CUMPLIDA</v>
      </c>
      <c r="R382" s="576" t="s">
        <v>846</v>
      </c>
    </row>
    <row r="383" spans="2:18" ht="327.60000000000002" customHeight="1" x14ac:dyDescent="0.2">
      <c r="B383" s="66" t="s">
        <v>10</v>
      </c>
      <c r="C383" s="61" t="s">
        <v>7</v>
      </c>
      <c r="D383" s="809"/>
      <c r="E383" s="809"/>
      <c r="F383" s="810"/>
      <c r="G383" s="810"/>
      <c r="H383" s="787" t="s">
        <v>847</v>
      </c>
      <c r="I383" s="551" t="s">
        <v>848</v>
      </c>
      <c r="J383" s="551" t="s">
        <v>828</v>
      </c>
      <c r="K383" s="564">
        <v>1</v>
      </c>
      <c r="L383" s="574">
        <v>42558</v>
      </c>
      <c r="M383" s="574">
        <v>42735</v>
      </c>
      <c r="N383" s="565">
        <f t="shared" si="13"/>
        <v>25.285714285714285</v>
      </c>
      <c r="O383" s="564">
        <v>1</v>
      </c>
      <c r="P383" s="566">
        <f t="shared" si="14"/>
        <v>1</v>
      </c>
      <c r="Q383" s="567" t="str">
        <f>IF(ISNUMBER(P383),IF(P383=100%,"CUMPLIDA",IF(AND(ISNUMBER(M383),ISNUMBER(CGR!$Q$4)), IF(M383&lt;CGR!$Q$4,"INCUMPLIDA","PROCESO"), "VERIFICAR FECHA")),"SIN VALOR AVANCE")</f>
        <v>CUMPLIDA</v>
      </c>
      <c r="R383" s="576" t="s">
        <v>808</v>
      </c>
    </row>
    <row r="384" spans="2:18" ht="135.75" x14ac:dyDescent="0.2">
      <c r="B384" s="66" t="s">
        <v>10</v>
      </c>
      <c r="C384" s="61" t="s">
        <v>7</v>
      </c>
      <c r="D384" s="809"/>
      <c r="E384" s="809"/>
      <c r="F384" s="810"/>
      <c r="G384" s="810"/>
      <c r="H384" s="787"/>
      <c r="I384" s="551" t="s">
        <v>829</v>
      </c>
      <c r="J384" s="551" t="s">
        <v>830</v>
      </c>
      <c r="K384" s="564">
        <v>3</v>
      </c>
      <c r="L384" s="574">
        <v>42835</v>
      </c>
      <c r="M384" s="574">
        <v>43190</v>
      </c>
      <c r="N384" s="565">
        <f t="shared" si="13"/>
        <v>50.714285714285715</v>
      </c>
      <c r="O384" s="564">
        <v>3</v>
      </c>
      <c r="P384" s="566">
        <f t="shared" si="14"/>
        <v>1</v>
      </c>
      <c r="Q384" s="567" t="str">
        <f>IF(ISNUMBER(P384),IF(P384=100%,"CUMPLIDA",IF(AND(ISNUMBER(M384),ISNUMBER(CGR!$Q$4)), IF(M384&lt;CGR!$Q$4,"INCUMPLIDA","PROCESO"), "VERIFICAR FECHA")),"SIN VALOR AVANCE")</f>
        <v>CUMPLIDA</v>
      </c>
      <c r="R384" s="576" t="s">
        <v>831</v>
      </c>
    </row>
    <row r="385" spans="2:18" ht="180.75" x14ac:dyDescent="0.2">
      <c r="B385" s="66" t="s">
        <v>10</v>
      </c>
      <c r="C385" s="61" t="s">
        <v>7</v>
      </c>
      <c r="D385" s="809"/>
      <c r="E385" s="809"/>
      <c r="F385" s="810"/>
      <c r="G385" s="810"/>
      <c r="H385" s="787"/>
      <c r="I385" s="551" t="s">
        <v>832</v>
      </c>
      <c r="J385" s="551" t="s">
        <v>833</v>
      </c>
      <c r="K385" s="564">
        <v>1</v>
      </c>
      <c r="L385" s="574">
        <v>43465</v>
      </c>
      <c r="M385" s="574">
        <v>43830</v>
      </c>
      <c r="N385" s="565">
        <f t="shared" si="13"/>
        <v>52.142857142857146</v>
      </c>
      <c r="O385" s="564">
        <v>1</v>
      </c>
      <c r="P385" s="566">
        <f t="shared" si="14"/>
        <v>1</v>
      </c>
      <c r="Q385" s="567" t="str">
        <f>IF(ISNUMBER(P385),IF(P385=100%,"CUMPLIDA",IF(AND(ISNUMBER(M385),ISNUMBER(CGR!$Q$4)), IF(M385&lt;CGR!$Q$4,"INCUMPLIDA","PROCESO"), "VERIFICAR FECHA")),"SIN VALOR AVANCE")</f>
        <v>CUMPLIDA</v>
      </c>
      <c r="R385" s="576" t="s">
        <v>849</v>
      </c>
    </row>
    <row r="386" spans="2:18" ht="165.75" x14ac:dyDescent="0.2">
      <c r="B386" s="66" t="s">
        <v>10</v>
      </c>
      <c r="C386" s="61" t="s">
        <v>7</v>
      </c>
      <c r="D386" s="809"/>
      <c r="E386" s="809"/>
      <c r="F386" s="810"/>
      <c r="G386" s="810"/>
      <c r="H386" s="787"/>
      <c r="I386" s="551" t="s">
        <v>835</v>
      </c>
      <c r="J386" s="551" t="s">
        <v>836</v>
      </c>
      <c r="K386" s="564">
        <v>1</v>
      </c>
      <c r="L386" s="574">
        <v>43831</v>
      </c>
      <c r="M386" s="574">
        <v>43920</v>
      </c>
      <c r="N386" s="565">
        <f t="shared" si="13"/>
        <v>12.714285714285714</v>
      </c>
      <c r="O386" s="564">
        <v>1</v>
      </c>
      <c r="P386" s="566">
        <f t="shared" si="14"/>
        <v>1</v>
      </c>
      <c r="Q386" s="567" t="str">
        <f>IF(ISNUMBER(P386),IF(P386=100%,"CUMPLIDA",IF(AND(ISNUMBER(M386),ISNUMBER(CGR!$Q$4)), IF(M386&lt;CGR!$Q$4,"INCUMPLIDA","PROCESO"), "VERIFICAR FECHA")),"SIN VALOR AVANCE")</f>
        <v>CUMPLIDA</v>
      </c>
      <c r="R386" s="576" t="s">
        <v>840</v>
      </c>
    </row>
    <row r="387" spans="2:18" ht="165.75" x14ac:dyDescent="0.2">
      <c r="B387" s="66" t="s">
        <v>10</v>
      </c>
      <c r="C387" s="61" t="s">
        <v>7</v>
      </c>
      <c r="D387" s="809"/>
      <c r="E387" s="809"/>
      <c r="F387" s="810"/>
      <c r="G387" s="810"/>
      <c r="H387" s="787"/>
      <c r="I387" s="551" t="s">
        <v>838</v>
      </c>
      <c r="J387" s="551" t="s">
        <v>839</v>
      </c>
      <c r="K387" s="564">
        <v>2</v>
      </c>
      <c r="L387" s="574">
        <v>43922</v>
      </c>
      <c r="M387" s="574">
        <v>44012</v>
      </c>
      <c r="N387" s="565">
        <f t="shared" si="13"/>
        <v>12.857142857142858</v>
      </c>
      <c r="O387" s="564">
        <v>2</v>
      </c>
      <c r="P387" s="566">
        <f t="shared" si="14"/>
        <v>1</v>
      </c>
      <c r="Q387" s="567" t="str">
        <f>IF(ISNUMBER(P387),IF(P387=100%,"CUMPLIDA",IF(AND(ISNUMBER(M387),ISNUMBER(CGR!$Q$4)), IF(M387&lt;CGR!$Q$4,"INCUMPLIDA","PROCESO"), "VERIFICAR FECHA")),"SIN VALOR AVANCE")</f>
        <v>CUMPLIDA</v>
      </c>
      <c r="R387" s="576" t="s">
        <v>840</v>
      </c>
    </row>
    <row r="388" spans="2:18" ht="135.75" x14ac:dyDescent="0.2">
      <c r="B388" s="66" t="s">
        <v>10</v>
      </c>
      <c r="C388" s="61" t="s">
        <v>7</v>
      </c>
      <c r="D388" s="809"/>
      <c r="E388" s="809"/>
      <c r="F388" s="810"/>
      <c r="G388" s="810"/>
      <c r="H388" s="551" t="s">
        <v>230</v>
      </c>
      <c r="I388" s="551" t="s">
        <v>231</v>
      </c>
      <c r="J388" s="551" t="s">
        <v>232</v>
      </c>
      <c r="K388" s="564">
        <v>1</v>
      </c>
      <c r="L388" s="574">
        <v>43831</v>
      </c>
      <c r="M388" s="574">
        <v>44012</v>
      </c>
      <c r="N388" s="565">
        <f t="shared" si="13"/>
        <v>25.857142857142858</v>
      </c>
      <c r="O388" s="564">
        <v>1</v>
      </c>
      <c r="P388" s="566">
        <f t="shared" si="14"/>
        <v>1</v>
      </c>
      <c r="Q388" s="567" t="str">
        <f>IF(ISNUMBER(P388),IF(P388=100%,"CUMPLIDA",IF(AND(ISNUMBER(M388),ISNUMBER(CGR!$Q$4)), IF(M388&lt;CGR!$Q$4,"INCUMPLIDA","PROCESO"), "VERIFICAR FECHA")),"SIN VALOR AVANCE")</f>
        <v>CUMPLIDA</v>
      </c>
      <c r="R388" s="576" t="s">
        <v>850</v>
      </c>
    </row>
    <row r="389" spans="2:18" ht="135.75" x14ac:dyDescent="0.2">
      <c r="B389" s="66" t="s">
        <v>10</v>
      </c>
      <c r="C389" s="61" t="s">
        <v>7</v>
      </c>
      <c r="D389" s="809"/>
      <c r="E389" s="809"/>
      <c r="F389" s="810"/>
      <c r="G389" s="810"/>
      <c r="H389" s="551" t="s">
        <v>807</v>
      </c>
      <c r="I389" s="551" t="s">
        <v>235</v>
      </c>
      <c r="J389" s="551" t="s">
        <v>236</v>
      </c>
      <c r="K389" s="564">
        <v>1</v>
      </c>
      <c r="L389" s="574">
        <v>44013</v>
      </c>
      <c r="M389" s="574">
        <v>44196</v>
      </c>
      <c r="N389" s="565">
        <f t="shared" si="13"/>
        <v>26.142857142857142</v>
      </c>
      <c r="O389" s="564">
        <v>1</v>
      </c>
      <c r="P389" s="566">
        <f t="shared" si="14"/>
        <v>1</v>
      </c>
      <c r="Q389" s="567" t="str">
        <f>IF(ISNUMBER(P389),IF(P389=100%,"CUMPLIDA",IF(AND(ISNUMBER(M389),ISNUMBER(CGR!$Q$4)), IF(M389&lt;CGR!$Q$4,"INCUMPLIDA","PROCESO"), "VERIFICAR FECHA")),"SIN VALOR AVANCE")</f>
        <v>CUMPLIDA</v>
      </c>
      <c r="R389" s="576" t="s">
        <v>850</v>
      </c>
    </row>
    <row r="390" spans="2:18" ht="210.75" x14ac:dyDescent="0.2">
      <c r="B390" s="66" t="s">
        <v>10</v>
      </c>
      <c r="C390" s="61" t="s">
        <v>7</v>
      </c>
      <c r="D390" s="809"/>
      <c r="E390" s="809"/>
      <c r="F390" s="810"/>
      <c r="G390" s="810"/>
      <c r="H390" s="787" t="s">
        <v>809</v>
      </c>
      <c r="I390" s="603" t="s">
        <v>239</v>
      </c>
      <c r="J390" s="603" t="s">
        <v>240</v>
      </c>
      <c r="K390" s="564">
        <v>1</v>
      </c>
      <c r="L390" s="574">
        <v>44409</v>
      </c>
      <c r="M390" s="574">
        <v>44773</v>
      </c>
      <c r="N390" s="565">
        <f t="shared" si="13"/>
        <v>52</v>
      </c>
      <c r="O390" s="564">
        <v>0.92</v>
      </c>
      <c r="P390" s="566">
        <f t="shared" si="14"/>
        <v>0.92</v>
      </c>
      <c r="Q390" s="567" t="str">
        <f>IF(ISNUMBER(P390),IF(P390=100%,"CUMPLIDA",IF(AND(ISNUMBER(M390),ISNUMBER(CGR!$Q$4)), IF(M390&lt;CGR!$Q$4,"INCUMPLIDA","PROCESO"), "VERIFICAR FECHA")),"SIN VALOR AVANCE")</f>
        <v>PROCESO</v>
      </c>
      <c r="R390" s="576" t="s">
        <v>851</v>
      </c>
    </row>
    <row r="391" spans="2:18" ht="210.75" x14ac:dyDescent="0.2">
      <c r="B391" s="66" t="s">
        <v>10</v>
      </c>
      <c r="C391" s="61" t="s">
        <v>7</v>
      </c>
      <c r="D391" s="809"/>
      <c r="E391" s="809"/>
      <c r="F391" s="810"/>
      <c r="G391" s="810"/>
      <c r="H391" s="787"/>
      <c r="I391" s="603" t="s">
        <v>242</v>
      </c>
      <c r="J391" s="603" t="s">
        <v>243</v>
      </c>
      <c r="K391" s="564">
        <v>1</v>
      </c>
      <c r="L391" s="574">
        <v>44774</v>
      </c>
      <c r="M391" s="574">
        <v>44926</v>
      </c>
      <c r="N391" s="565">
        <f t="shared" si="13"/>
        <v>21.714285714285715</v>
      </c>
      <c r="O391" s="564">
        <v>0</v>
      </c>
      <c r="P391" s="566">
        <f t="shared" si="14"/>
        <v>0</v>
      </c>
      <c r="Q391" s="567" t="str">
        <f>IF(ISNUMBER(P391),IF(P391=100%,"CUMPLIDA",IF(AND(ISNUMBER(M391),ISNUMBER(CGR!$Q$4)), IF(M391&lt;CGR!$Q$4,"INCUMPLIDA","PROCESO"), "VERIFICAR FECHA")),"SIN VALOR AVANCE")</f>
        <v>PROCESO</v>
      </c>
      <c r="R391" s="576" t="s">
        <v>851</v>
      </c>
    </row>
    <row r="392" spans="2:18" ht="225.75" x14ac:dyDescent="0.2">
      <c r="B392" s="66" t="s">
        <v>10</v>
      </c>
      <c r="C392" s="61" t="s">
        <v>7</v>
      </c>
      <c r="D392" s="809"/>
      <c r="E392" s="809"/>
      <c r="F392" s="810"/>
      <c r="G392" s="810"/>
      <c r="H392" s="787" t="s">
        <v>852</v>
      </c>
      <c r="I392" s="603" t="s">
        <v>245</v>
      </c>
      <c r="J392" s="603" t="s">
        <v>246</v>
      </c>
      <c r="K392" s="564">
        <v>3</v>
      </c>
      <c r="L392" s="574">
        <v>44927</v>
      </c>
      <c r="M392" s="574">
        <v>45291</v>
      </c>
      <c r="N392" s="565">
        <f t="shared" si="13"/>
        <v>52</v>
      </c>
      <c r="O392" s="564">
        <v>0</v>
      </c>
      <c r="P392" s="566">
        <f t="shared" si="14"/>
        <v>0</v>
      </c>
      <c r="Q392" s="567" t="str">
        <f>IF(ISNUMBER(P392),IF(P392=100%,"CUMPLIDA",IF(AND(ISNUMBER(M392),ISNUMBER(CGR!$Q$4)), IF(M392&lt;CGR!$Q$4,"INCUMPLIDA","PROCESO"), "VERIFICAR FECHA")),"SIN VALOR AVANCE")</f>
        <v>PROCESO</v>
      </c>
      <c r="R392" s="576" t="s">
        <v>853</v>
      </c>
    </row>
    <row r="393" spans="2:18" ht="225.75" x14ac:dyDescent="0.2">
      <c r="B393" s="66" t="s">
        <v>10</v>
      </c>
      <c r="C393" s="61" t="s">
        <v>7</v>
      </c>
      <c r="D393" s="809"/>
      <c r="E393" s="809"/>
      <c r="F393" s="810"/>
      <c r="G393" s="810"/>
      <c r="H393" s="787"/>
      <c r="I393" s="603" t="s">
        <v>248</v>
      </c>
      <c r="J393" s="603" t="s">
        <v>249</v>
      </c>
      <c r="K393" s="564">
        <v>1</v>
      </c>
      <c r="L393" s="574">
        <v>45474</v>
      </c>
      <c r="M393" s="574">
        <v>45657</v>
      </c>
      <c r="N393" s="565">
        <f t="shared" si="13"/>
        <v>26.142857142857142</v>
      </c>
      <c r="O393" s="564">
        <v>0</v>
      </c>
      <c r="P393" s="566">
        <f t="shared" si="14"/>
        <v>0</v>
      </c>
      <c r="Q393" s="567" t="str">
        <f>IF(ISNUMBER(P393),IF(P393=100%,"CUMPLIDA",IF(AND(ISNUMBER(M393),ISNUMBER(CGR!$Q$4)), IF(M393&lt;CGR!$Q$4,"INCUMPLIDA","PROCESO"), "VERIFICAR FECHA")),"SIN VALOR AVANCE")</f>
        <v>PROCESO</v>
      </c>
      <c r="R393" s="576" t="s">
        <v>853</v>
      </c>
    </row>
    <row r="394" spans="2:18" ht="165.6" customHeight="1" x14ac:dyDescent="0.2">
      <c r="B394" s="66" t="s">
        <v>10</v>
      </c>
      <c r="C394" s="61" t="s">
        <v>7</v>
      </c>
      <c r="D394" s="814" t="s">
        <v>854</v>
      </c>
      <c r="E394" s="814" t="s">
        <v>855</v>
      </c>
      <c r="F394" s="845" t="s">
        <v>856</v>
      </c>
      <c r="G394" s="850" t="s">
        <v>857</v>
      </c>
      <c r="H394" s="551" t="s">
        <v>858</v>
      </c>
      <c r="I394" s="551" t="s">
        <v>859</v>
      </c>
      <c r="J394" s="551" t="s">
        <v>860</v>
      </c>
      <c r="K394" s="564">
        <v>3</v>
      </c>
      <c r="L394" s="574">
        <v>42736</v>
      </c>
      <c r="M394" s="574">
        <v>43100</v>
      </c>
      <c r="N394" s="565">
        <f t="shared" si="13"/>
        <v>52</v>
      </c>
      <c r="O394" s="564">
        <v>3</v>
      </c>
      <c r="P394" s="566">
        <f t="shared" si="14"/>
        <v>1</v>
      </c>
      <c r="Q394" s="567" t="str">
        <f>IF(ISNUMBER(P394),IF(P394=100%,"CUMPLIDA",IF(AND(ISNUMBER(M394),ISNUMBER(CGR!$Q$4)), IF(M394&lt;CGR!$Q$4,"INCUMPLIDA","PROCESO"), "VERIFICAR FECHA")),"SIN VALOR AVANCE")</f>
        <v>CUMPLIDA</v>
      </c>
      <c r="R394" s="551" t="s">
        <v>861</v>
      </c>
    </row>
    <row r="395" spans="2:18" ht="105.75" x14ac:dyDescent="0.2">
      <c r="B395" s="66" t="s">
        <v>10</v>
      </c>
      <c r="C395" s="61" t="s">
        <v>7</v>
      </c>
      <c r="D395" s="834"/>
      <c r="E395" s="834"/>
      <c r="F395" s="846"/>
      <c r="G395" s="851"/>
      <c r="H395" s="551" t="s">
        <v>862</v>
      </c>
      <c r="I395" s="551" t="s">
        <v>863</v>
      </c>
      <c r="J395" s="551" t="s">
        <v>864</v>
      </c>
      <c r="K395" s="564">
        <v>4</v>
      </c>
      <c r="L395" s="574">
        <v>42736</v>
      </c>
      <c r="M395" s="574">
        <v>43100</v>
      </c>
      <c r="N395" s="565">
        <f t="shared" si="13"/>
        <v>52</v>
      </c>
      <c r="O395" s="564">
        <v>4</v>
      </c>
      <c r="P395" s="566">
        <f t="shared" si="14"/>
        <v>1</v>
      </c>
      <c r="Q395" s="567" t="str">
        <f>IF(ISNUMBER(P395),IF(P395=100%,"CUMPLIDA",IF(AND(ISNUMBER(M395),ISNUMBER(CGR!$Q$4)), IF(M395&lt;CGR!$Q$4,"INCUMPLIDA","PROCESO"), "VERIFICAR FECHA")),"SIN VALOR AVANCE")</f>
        <v>CUMPLIDA</v>
      </c>
      <c r="R395" s="551" t="s">
        <v>865</v>
      </c>
    </row>
    <row r="396" spans="2:18" ht="210.75" x14ac:dyDescent="0.2">
      <c r="B396" s="66" t="s">
        <v>10</v>
      </c>
      <c r="C396" s="61" t="s">
        <v>7</v>
      </c>
      <c r="D396" s="834"/>
      <c r="E396" s="834"/>
      <c r="F396" s="846"/>
      <c r="G396" s="851"/>
      <c r="H396" s="842" t="s">
        <v>866</v>
      </c>
      <c r="I396" s="551" t="s">
        <v>867</v>
      </c>
      <c r="J396" s="551" t="s">
        <v>868</v>
      </c>
      <c r="K396" s="564">
        <v>2</v>
      </c>
      <c r="L396" s="574">
        <v>42648</v>
      </c>
      <c r="M396" s="574">
        <v>42930</v>
      </c>
      <c r="N396" s="565">
        <f t="shared" ref="N396:N429" si="15">(M396-L396)/7</f>
        <v>40.285714285714285</v>
      </c>
      <c r="O396" s="564">
        <v>2</v>
      </c>
      <c r="P396" s="566">
        <f t="shared" si="14"/>
        <v>1</v>
      </c>
      <c r="Q396" s="567" t="str">
        <f>IF(ISNUMBER(P396),IF(P396=100%,"CUMPLIDA",IF(AND(ISNUMBER(M396),ISNUMBER(CGR!$Q$4)), IF(M396&lt;CGR!$Q$4,"INCUMPLIDA","PROCESO"), "VERIFICAR FECHA")),"SIN VALOR AVANCE")</f>
        <v>CUMPLIDA</v>
      </c>
      <c r="R396" s="551" t="s">
        <v>869</v>
      </c>
    </row>
    <row r="397" spans="2:18" ht="150.75" x14ac:dyDescent="0.2">
      <c r="B397" s="66" t="s">
        <v>10</v>
      </c>
      <c r="C397" s="61" t="s">
        <v>7</v>
      </c>
      <c r="D397" s="834"/>
      <c r="E397" s="834"/>
      <c r="F397" s="846"/>
      <c r="G397" s="851"/>
      <c r="H397" s="843"/>
      <c r="I397" s="551" t="s">
        <v>829</v>
      </c>
      <c r="J397" s="551" t="s">
        <v>830</v>
      </c>
      <c r="K397" s="564">
        <v>3</v>
      </c>
      <c r="L397" s="574">
        <v>42933</v>
      </c>
      <c r="M397" s="574">
        <v>43220</v>
      </c>
      <c r="N397" s="565">
        <f t="shared" si="15"/>
        <v>41</v>
      </c>
      <c r="O397" s="564">
        <v>3</v>
      </c>
      <c r="P397" s="566">
        <f t="shared" si="14"/>
        <v>1</v>
      </c>
      <c r="Q397" s="567" t="str">
        <f>IF(ISNUMBER(P397),IF(P397=100%,"CUMPLIDA",IF(AND(ISNUMBER(M397),ISNUMBER(CGR!$Q$4)), IF(M397&lt;CGR!$Q$4,"INCUMPLIDA","PROCESO"), "VERIFICAR FECHA")),"SIN VALOR AVANCE")</f>
        <v>CUMPLIDA</v>
      </c>
      <c r="R397" s="551" t="s">
        <v>870</v>
      </c>
    </row>
    <row r="398" spans="2:18" ht="240.75" x14ac:dyDescent="0.2">
      <c r="B398" s="66" t="s">
        <v>10</v>
      </c>
      <c r="C398" s="61" t="s">
        <v>7</v>
      </c>
      <c r="D398" s="834"/>
      <c r="E398" s="834"/>
      <c r="F398" s="846"/>
      <c r="G398" s="851"/>
      <c r="H398" s="843"/>
      <c r="I398" s="551" t="s">
        <v>871</v>
      </c>
      <c r="J398" s="551" t="s">
        <v>872</v>
      </c>
      <c r="K398" s="564">
        <v>2</v>
      </c>
      <c r="L398" s="574">
        <v>44197</v>
      </c>
      <c r="M398" s="574">
        <v>44409</v>
      </c>
      <c r="N398" s="565">
        <f t="shared" si="15"/>
        <v>30.285714285714285</v>
      </c>
      <c r="O398" s="564">
        <v>2</v>
      </c>
      <c r="P398" s="566">
        <f t="shared" si="14"/>
        <v>1</v>
      </c>
      <c r="Q398" s="567" t="str">
        <f>IF(ISNUMBER(P398),IF(P398=100%,"CUMPLIDA",IF(AND(ISNUMBER(M398),ISNUMBER(CGR!$Q$4)), IF(M398&lt;CGR!$Q$4,"INCUMPLIDA","PROCESO"), "VERIFICAR FECHA")),"SIN VALOR AVANCE")</f>
        <v>CUMPLIDA</v>
      </c>
      <c r="R398" s="551" t="s">
        <v>873</v>
      </c>
    </row>
    <row r="399" spans="2:18" ht="240.75" x14ac:dyDescent="0.2">
      <c r="B399" s="66" t="s">
        <v>10</v>
      </c>
      <c r="C399" s="61" t="s">
        <v>7</v>
      </c>
      <c r="D399" s="834"/>
      <c r="E399" s="834"/>
      <c r="F399" s="846"/>
      <c r="G399" s="851"/>
      <c r="H399" s="843"/>
      <c r="I399" s="551" t="s">
        <v>874</v>
      </c>
      <c r="J399" s="551" t="s">
        <v>875</v>
      </c>
      <c r="K399" s="564">
        <v>2</v>
      </c>
      <c r="L399" s="574">
        <v>44515</v>
      </c>
      <c r="M399" s="574">
        <v>44881</v>
      </c>
      <c r="N399" s="565">
        <f t="shared" si="15"/>
        <v>52.285714285714285</v>
      </c>
      <c r="O399" s="564">
        <v>1.6</v>
      </c>
      <c r="P399" s="566">
        <f t="shared" si="14"/>
        <v>0.8</v>
      </c>
      <c r="Q399" s="567" t="str">
        <f>IF(ISNUMBER(P399),IF(P399=100%,"CUMPLIDA",IF(AND(ISNUMBER(M399),ISNUMBER(CGR!$Q$4)), IF(M399&lt;CGR!$Q$4,"INCUMPLIDA","PROCESO"), "VERIFICAR FECHA")),"SIN VALOR AVANCE")</f>
        <v>PROCESO</v>
      </c>
      <c r="R399" s="551" t="s">
        <v>873</v>
      </c>
    </row>
    <row r="400" spans="2:18" ht="240.75" x14ac:dyDescent="0.2">
      <c r="B400" s="66" t="s">
        <v>10</v>
      </c>
      <c r="C400" s="61" t="s">
        <v>7</v>
      </c>
      <c r="D400" s="834"/>
      <c r="E400" s="834"/>
      <c r="F400" s="846"/>
      <c r="G400" s="851"/>
      <c r="H400" s="843"/>
      <c r="I400" s="551" t="s">
        <v>876</v>
      </c>
      <c r="J400" s="551" t="s">
        <v>877</v>
      </c>
      <c r="K400" s="564">
        <v>2</v>
      </c>
      <c r="L400" s="574">
        <v>44882</v>
      </c>
      <c r="M400" s="574">
        <v>44937</v>
      </c>
      <c r="N400" s="565">
        <f t="shared" si="15"/>
        <v>7.8571428571428568</v>
      </c>
      <c r="O400" s="564">
        <v>0</v>
      </c>
      <c r="P400" s="566">
        <f t="shared" si="14"/>
        <v>0</v>
      </c>
      <c r="Q400" s="567" t="str">
        <f>IF(ISNUMBER(P400),IF(P400=100%,"CUMPLIDA",IF(AND(ISNUMBER(M400),ISNUMBER(CGR!$Q$4)), IF(M400&lt;CGR!$Q$4,"INCUMPLIDA","PROCESO"), "VERIFICAR FECHA")),"SIN VALOR AVANCE")</f>
        <v>PROCESO</v>
      </c>
      <c r="R400" s="551" t="s">
        <v>873</v>
      </c>
    </row>
    <row r="401" spans="2:18" ht="183" customHeight="1" x14ac:dyDescent="0.2">
      <c r="B401" s="66" t="s">
        <v>10</v>
      </c>
      <c r="C401" s="61" t="s">
        <v>7</v>
      </c>
      <c r="D401" s="815"/>
      <c r="E401" s="815"/>
      <c r="F401" s="847"/>
      <c r="G401" s="852"/>
      <c r="H401" s="844"/>
      <c r="I401" s="583" t="s">
        <v>878</v>
      </c>
      <c r="J401" s="583" t="s">
        <v>877</v>
      </c>
      <c r="K401" s="580">
        <v>2</v>
      </c>
      <c r="L401" s="560">
        <v>44927</v>
      </c>
      <c r="M401" s="560">
        <v>45291</v>
      </c>
      <c r="N401" s="554">
        <f>(M401-L401)/7</f>
        <v>52</v>
      </c>
      <c r="O401" s="580">
        <v>0</v>
      </c>
      <c r="P401" s="555">
        <f>O401/K401</f>
        <v>0</v>
      </c>
      <c r="Q401" s="557" t="str">
        <f>IF(ISNUMBER(P401),IF(P401=100%,"CUMPLIDA",IF(AND(ISNUMBER(M401),ISNUMBER([1]CGR!$Q$4)), IF(M401&lt;[1]CGR!$Q$4,"INCUMPLIDA","PROCESO"), "VERIFICAR FECHA")),"SIN VALOR AVANCE")</f>
        <v>PROCESO</v>
      </c>
      <c r="R401" s="583" t="s">
        <v>879</v>
      </c>
    </row>
    <row r="402" spans="2:18" ht="105.6" customHeight="1" x14ac:dyDescent="0.2">
      <c r="B402" s="66" t="s">
        <v>10</v>
      </c>
      <c r="C402" s="61" t="s">
        <v>7</v>
      </c>
      <c r="D402" s="809" t="s">
        <v>880</v>
      </c>
      <c r="E402" s="809" t="s">
        <v>881</v>
      </c>
      <c r="F402" s="810" t="s">
        <v>882</v>
      </c>
      <c r="G402" s="810" t="s">
        <v>883</v>
      </c>
      <c r="H402" s="551" t="s">
        <v>884</v>
      </c>
      <c r="I402" s="551" t="s">
        <v>885</v>
      </c>
      <c r="J402" s="551" t="s">
        <v>886</v>
      </c>
      <c r="K402" s="564">
        <v>1</v>
      </c>
      <c r="L402" s="574">
        <v>43862</v>
      </c>
      <c r="M402" s="574">
        <v>43920</v>
      </c>
      <c r="N402" s="565">
        <f t="shared" si="15"/>
        <v>8.2857142857142865</v>
      </c>
      <c r="O402" s="564">
        <v>1</v>
      </c>
      <c r="P402" s="566">
        <f t="shared" si="14"/>
        <v>1</v>
      </c>
      <c r="Q402" s="567" t="str">
        <f>IF(ISNUMBER(P402),IF(P402=100%,"CUMPLIDA",IF(AND(ISNUMBER(M402),ISNUMBER(CGR!$Q$4)), IF(M402&lt;CGR!$Q$4,"INCUMPLIDA","PROCESO"), "VERIFICAR FECHA")),"SIN VALOR AVANCE")</f>
        <v>CUMPLIDA</v>
      </c>
      <c r="R402" s="576" t="s">
        <v>887</v>
      </c>
    </row>
    <row r="403" spans="2:18" ht="105.75" x14ac:dyDescent="0.2">
      <c r="B403" s="66" t="s">
        <v>10</v>
      </c>
      <c r="C403" s="61" t="s">
        <v>7</v>
      </c>
      <c r="D403" s="809"/>
      <c r="E403" s="809"/>
      <c r="F403" s="810"/>
      <c r="G403" s="810"/>
      <c r="H403" s="551" t="s">
        <v>888</v>
      </c>
      <c r="I403" s="551" t="s">
        <v>231</v>
      </c>
      <c r="J403" s="551" t="s">
        <v>232</v>
      </c>
      <c r="K403" s="564">
        <v>1</v>
      </c>
      <c r="L403" s="574">
        <v>43862</v>
      </c>
      <c r="M403" s="574">
        <v>44012</v>
      </c>
      <c r="N403" s="565">
        <f t="shared" si="15"/>
        <v>21.428571428571427</v>
      </c>
      <c r="O403" s="564">
        <v>1</v>
      </c>
      <c r="P403" s="566">
        <f t="shared" si="14"/>
        <v>1</v>
      </c>
      <c r="Q403" s="567" t="str">
        <f>IF(ISNUMBER(P403),IF(P403=100%,"CUMPLIDA",IF(AND(ISNUMBER(M403),ISNUMBER(CGR!$Q$4)), IF(M403&lt;CGR!$Q$4,"INCUMPLIDA","PROCESO"), "VERIFICAR FECHA")),"SIN VALOR AVANCE")</f>
        <v>CUMPLIDA</v>
      </c>
      <c r="R403" s="576" t="s">
        <v>887</v>
      </c>
    </row>
    <row r="404" spans="2:18" ht="210.75" x14ac:dyDescent="0.2">
      <c r="B404" s="66" t="s">
        <v>10</v>
      </c>
      <c r="C404" s="61" t="s">
        <v>7</v>
      </c>
      <c r="D404" s="809"/>
      <c r="E404" s="809"/>
      <c r="F404" s="810"/>
      <c r="G404" s="810"/>
      <c r="H404" s="787" t="s">
        <v>889</v>
      </c>
      <c r="I404" s="603" t="s">
        <v>239</v>
      </c>
      <c r="J404" s="603" t="s">
        <v>240</v>
      </c>
      <c r="K404" s="564">
        <v>1</v>
      </c>
      <c r="L404" s="574">
        <v>44562</v>
      </c>
      <c r="M404" s="574">
        <v>44773</v>
      </c>
      <c r="N404" s="565">
        <f t="shared" si="15"/>
        <v>30.142857142857142</v>
      </c>
      <c r="O404" s="564">
        <v>0.92</v>
      </c>
      <c r="P404" s="566">
        <f t="shared" si="14"/>
        <v>0.92</v>
      </c>
      <c r="Q404" s="567" t="str">
        <f>IF(ISNUMBER(P404),IF(P404=100%,"CUMPLIDA",IF(AND(ISNUMBER(M404),ISNUMBER(CGR!$Q$4)), IF(M404&lt;CGR!$Q$4,"INCUMPLIDA","PROCESO"), "VERIFICAR FECHA")),"SIN VALOR AVANCE")</f>
        <v>PROCESO</v>
      </c>
      <c r="R404" s="576" t="s">
        <v>851</v>
      </c>
    </row>
    <row r="405" spans="2:18" ht="210.75" x14ac:dyDescent="0.2">
      <c r="B405" s="66" t="s">
        <v>10</v>
      </c>
      <c r="C405" s="61" t="s">
        <v>7</v>
      </c>
      <c r="D405" s="809"/>
      <c r="E405" s="809"/>
      <c r="F405" s="810"/>
      <c r="G405" s="810"/>
      <c r="H405" s="787"/>
      <c r="I405" s="603" t="s">
        <v>242</v>
      </c>
      <c r="J405" s="603" t="s">
        <v>243</v>
      </c>
      <c r="K405" s="564">
        <v>1</v>
      </c>
      <c r="L405" s="574">
        <v>44774</v>
      </c>
      <c r="M405" s="574">
        <v>44926</v>
      </c>
      <c r="N405" s="565">
        <f t="shared" si="15"/>
        <v>21.714285714285715</v>
      </c>
      <c r="O405" s="564">
        <v>0</v>
      </c>
      <c r="P405" s="566">
        <f t="shared" si="14"/>
        <v>0</v>
      </c>
      <c r="Q405" s="567" t="str">
        <f>IF(ISNUMBER(P405),IF(P405=100%,"CUMPLIDA",IF(AND(ISNUMBER(M405),ISNUMBER(CGR!$Q$4)), IF(M405&lt;CGR!$Q$4,"INCUMPLIDA","PROCESO"), "VERIFICAR FECHA")),"SIN VALOR AVANCE")</f>
        <v>PROCESO</v>
      </c>
      <c r="R405" s="576" t="s">
        <v>851</v>
      </c>
    </row>
    <row r="406" spans="2:18" ht="210.75" x14ac:dyDescent="0.2">
      <c r="B406" s="66" t="s">
        <v>10</v>
      </c>
      <c r="C406" s="61" t="s">
        <v>7</v>
      </c>
      <c r="D406" s="809"/>
      <c r="E406" s="809"/>
      <c r="F406" s="810"/>
      <c r="G406" s="810"/>
      <c r="H406" s="787" t="s">
        <v>890</v>
      </c>
      <c r="I406" s="603" t="s">
        <v>245</v>
      </c>
      <c r="J406" s="603" t="s">
        <v>246</v>
      </c>
      <c r="K406" s="564">
        <v>3</v>
      </c>
      <c r="L406" s="574">
        <v>44927</v>
      </c>
      <c r="M406" s="574">
        <v>45291</v>
      </c>
      <c r="N406" s="565">
        <f t="shared" si="15"/>
        <v>52</v>
      </c>
      <c r="O406" s="564">
        <v>1</v>
      </c>
      <c r="P406" s="566">
        <f t="shared" si="14"/>
        <v>0.33333333333333331</v>
      </c>
      <c r="Q406" s="567" t="str">
        <f>IF(ISNUMBER(P406),IF(P406=100%,"CUMPLIDA",IF(AND(ISNUMBER(M406),ISNUMBER(CGR!$Q$4)), IF(M406&lt;CGR!$Q$4,"INCUMPLIDA","PROCESO"), "VERIFICAR FECHA")),"SIN VALOR AVANCE")</f>
        <v>PROCESO</v>
      </c>
      <c r="R406" s="576" t="s">
        <v>891</v>
      </c>
    </row>
    <row r="407" spans="2:18" ht="195.75" x14ac:dyDescent="0.2">
      <c r="B407" s="66" t="s">
        <v>10</v>
      </c>
      <c r="C407" s="61" t="s">
        <v>7</v>
      </c>
      <c r="D407" s="809"/>
      <c r="E407" s="809"/>
      <c r="F407" s="810"/>
      <c r="G407" s="810"/>
      <c r="H407" s="787"/>
      <c r="I407" s="603" t="s">
        <v>248</v>
      </c>
      <c r="J407" s="603" t="s">
        <v>249</v>
      </c>
      <c r="K407" s="564">
        <v>1</v>
      </c>
      <c r="L407" s="574">
        <v>45474</v>
      </c>
      <c r="M407" s="574">
        <v>45657</v>
      </c>
      <c r="N407" s="565">
        <f t="shared" si="15"/>
        <v>26.142857142857142</v>
      </c>
      <c r="O407" s="564">
        <v>1</v>
      </c>
      <c r="P407" s="566">
        <f t="shared" si="14"/>
        <v>1</v>
      </c>
      <c r="Q407" s="567" t="str">
        <f>IF(ISNUMBER(P407),IF(P407=100%,"CUMPLIDA",IF(AND(ISNUMBER(M407),ISNUMBER(CGR!$Q$4)), IF(M407&lt;CGR!$Q$4,"INCUMPLIDA","PROCESO"), "VERIFICAR FECHA")),"SIN VALOR AVANCE")</f>
        <v>CUMPLIDA</v>
      </c>
      <c r="R407" s="576" t="s">
        <v>892</v>
      </c>
    </row>
    <row r="408" spans="2:18" ht="105.6" customHeight="1" x14ac:dyDescent="0.2">
      <c r="B408" s="66" t="s">
        <v>10</v>
      </c>
      <c r="C408" s="61" t="s">
        <v>7</v>
      </c>
      <c r="D408" s="809" t="s">
        <v>893</v>
      </c>
      <c r="E408" s="809" t="s">
        <v>421</v>
      </c>
      <c r="F408" s="810" t="s">
        <v>894</v>
      </c>
      <c r="G408" s="810" t="s">
        <v>895</v>
      </c>
      <c r="H408" s="551" t="s">
        <v>896</v>
      </c>
      <c r="I408" s="551" t="s">
        <v>897</v>
      </c>
      <c r="J408" s="551" t="s">
        <v>898</v>
      </c>
      <c r="K408" s="564">
        <v>1</v>
      </c>
      <c r="L408" s="574">
        <v>42491</v>
      </c>
      <c r="M408" s="574">
        <v>42582</v>
      </c>
      <c r="N408" s="565">
        <f t="shared" si="15"/>
        <v>13</v>
      </c>
      <c r="O408" s="564">
        <v>1</v>
      </c>
      <c r="P408" s="566">
        <f t="shared" si="14"/>
        <v>1</v>
      </c>
      <c r="Q408" s="567" t="str">
        <f>IF(ISNUMBER(P408),IF(P408=100%,"CUMPLIDA",IF(AND(ISNUMBER(M408),ISNUMBER(CGR!$Q$4)), IF(M408&lt;CGR!$Q$4,"INCUMPLIDA","PROCESO"), "VERIFICAR FECHA")),"SIN VALOR AVANCE")</f>
        <v>CUMPLIDA</v>
      </c>
      <c r="R408" s="576" t="s">
        <v>887</v>
      </c>
    </row>
    <row r="409" spans="2:18" ht="135.75" x14ac:dyDescent="0.2">
      <c r="B409" s="66" t="s">
        <v>10</v>
      </c>
      <c r="C409" s="61" t="s">
        <v>7</v>
      </c>
      <c r="D409" s="809"/>
      <c r="E409" s="809"/>
      <c r="F409" s="810"/>
      <c r="G409" s="810"/>
      <c r="H409" s="551" t="s">
        <v>230</v>
      </c>
      <c r="I409" s="551" t="s">
        <v>231</v>
      </c>
      <c r="J409" s="551" t="s">
        <v>232</v>
      </c>
      <c r="K409" s="564">
        <v>1</v>
      </c>
      <c r="L409" s="574">
        <v>43831</v>
      </c>
      <c r="M409" s="574">
        <v>44012</v>
      </c>
      <c r="N409" s="565">
        <f t="shared" si="15"/>
        <v>25.857142857142858</v>
      </c>
      <c r="O409" s="564">
        <v>1</v>
      </c>
      <c r="P409" s="566">
        <f t="shared" si="14"/>
        <v>1</v>
      </c>
      <c r="Q409" s="567" t="str">
        <f>IF(ISNUMBER(P409),IF(P409=100%,"CUMPLIDA",IF(AND(ISNUMBER(M409),ISNUMBER(CGR!$Q$4)), IF(M409&lt;CGR!$Q$4,"INCUMPLIDA","PROCESO"), "VERIFICAR FECHA")),"SIN VALOR AVANCE")</f>
        <v>CUMPLIDA</v>
      </c>
      <c r="R409" s="576" t="s">
        <v>850</v>
      </c>
    </row>
    <row r="410" spans="2:18" ht="135.75" x14ac:dyDescent="0.2">
      <c r="B410" s="66" t="s">
        <v>10</v>
      </c>
      <c r="C410" s="61" t="s">
        <v>7</v>
      </c>
      <c r="D410" s="809"/>
      <c r="E410" s="809"/>
      <c r="F410" s="810"/>
      <c r="G410" s="810"/>
      <c r="H410" s="551" t="s">
        <v>807</v>
      </c>
      <c r="I410" s="551" t="s">
        <v>235</v>
      </c>
      <c r="J410" s="551" t="s">
        <v>236</v>
      </c>
      <c r="K410" s="564">
        <v>1</v>
      </c>
      <c r="L410" s="574">
        <v>44013</v>
      </c>
      <c r="M410" s="574">
        <v>44196</v>
      </c>
      <c r="N410" s="565">
        <f t="shared" si="15"/>
        <v>26.142857142857142</v>
      </c>
      <c r="O410" s="564">
        <v>1</v>
      </c>
      <c r="P410" s="566">
        <f t="shared" si="14"/>
        <v>1</v>
      </c>
      <c r="Q410" s="567" t="str">
        <f>IF(ISNUMBER(P410),IF(P410=100%,"CUMPLIDA",IF(AND(ISNUMBER(M410),ISNUMBER(CGR!$Q$4)), IF(M410&lt;CGR!$Q$4,"INCUMPLIDA","PROCESO"), "VERIFICAR FECHA")),"SIN VALOR AVANCE")</f>
        <v>CUMPLIDA</v>
      </c>
      <c r="R410" s="576" t="s">
        <v>850</v>
      </c>
    </row>
    <row r="411" spans="2:18" ht="210.75" x14ac:dyDescent="0.2">
      <c r="B411" s="66" t="s">
        <v>10</v>
      </c>
      <c r="C411" s="61" t="s">
        <v>7</v>
      </c>
      <c r="D411" s="809"/>
      <c r="E411" s="809"/>
      <c r="F411" s="810"/>
      <c r="G411" s="810"/>
      <c r="H411" s="787" t="s">
        <v>809</v>
      </c>
      <c r="I411" s="603" t="s">
        <v>239</v>
      </c>
      <c r="J411" s="603" t="s">
        <v>240</v>
      </c>
      <c r="K411" s="564">
        <v>1</v>
      </c>
      <c r="L411" s="574">
        <v>44409</v>
      </c>
      <c r="M411" s="574">
        <v>44773</v>
      </c>
      <c r="N411" s="565">
        <f t="shared" si="15"/>
        <v>52</v>
      </c>
      <c r="O411" s="564">
        <v>0.92</v>
      </c>
      <c r="P411" s="566">
        <f t="shared" si="14"/>
        <v>0.92</v>
      </c>
      <c r="Q411" s="567" t="str">
        <f>IF(ISNUMBER(P411),IF(P411=100%,"CUMPLIDA",IF(AND(ISNUMBER(M411),ISNUMBER(CGR!$Q$4)), IF(M411&lt;CGR!$Q$4,"INCUMPLIDA","PROCESO"), "VERIFICAR FECHA")),"SIN VALOR AVANCE")</f>
        <v>PROCESO</v>
      </c>
      <c r="R411" s="576" t="s">
        <v>899</v>
      </c>
    </row>
    <row r="412" spans="2:18" ht="210.75" x14ac:dyDescent="0.2">
      <c r="B412" s="66" t="s">
        <v>10</v>
      </c>
      <c r="C412" s="61" t="s">
        <v>7</v>
      </c>
      <c r="D412" s="809"/>
      <c r="E412" s="809"/>
      <c r="F412" s="810"/>
      <c r="G412" s="810"/>
      <c r="H412" s="787"/>
      <c r="I412" s="603" t="s">
        <v>242</v>
      </c>
      <c r="J412" s="603" t="s">
        <v>243</v>
      </c>
      <c r="K412" s="564">
        <v>1</v>
      </c>
      <c r="L412" s="574">
        <v>44774</v>
      </c>
      <c r="M412" s="574">
        <v>44926</v>
      </c>
      <c r="N412" s="565">
        <f t="shared" si="15"/>
        <v>21.714285714285715</v>
      </c>
      <c r="O412" s="564">
        <v>0</v>
      </c>
      <c r="P412" s="566">
        <f t="shared" si="14"/>
        <v>0</v>
      </c>
      <c r="Q412" s="567" t="str">
        <f>IF(ISNUMBER(P412),IF(P412=100%,"CUMPLIDA",IF(AND(ISNUMBER(M412),ISNUMBER(CGR!$Q$4)), IF(M412&lt;CGR!$Q$4,"INCUMPLIDA","PROCESO"), "VERIFICAR FECHA")),"SIN VALOR AVANCE")</f>
        <v>PROCESO</v>
      </c>
      <c r="R412" s="576" t="s">
        <v>899</v>
      </c>
    </row>
    <row r="413" spans="2:18" ht="225.75" x14ac:dyDescent="0.2">
      <c r="B413" s="66" t="s">
        <v>10</v>
      </c>
      <c r="C413" s="61" t="s">
        <v>7</v>
      </c>
      <c r="D413" s="809"/>
      <c r="E413" s="809"/>
      <c r="F413" s="810"/>
      <c r="G413" s="810"/>
      <c r="H413" s="787" t="s">
        <v>852</v>
      </c>
      <c r="I413" s="603" t="s">
        <v>245</v>
      </c>
      <c r="J413" s="603" t="s">
        <v>246</v>
      </c>
      <c r="K413" s="564">
        <v>3</v>
      </c>
      <c r="L413" s="574">
        <v>44927</v>
      </c>
      <c r="M413" s="574">
        <v>45291</v>
      </c>
      <c r="N413" s="565">
        <f t="shared" si="15"/>
        <v>52</v>
      </c>
      <c r="O413" s="564">
        <v>0</v>
      </c>
      <c r="P413" s="566">
        <f t="shared" si="14"/>
        <v>0</v>
      </c>
      <c r="Q413" s="567" t="str">
        <f>IF(ISNUMBER(P413),IF(P413=100%,"CUMPLIDA",IF(AND(ISNUMBER(M413),ISNUMBER(CGR!$Q$4)), IF(M413&lt;CGR!$Q$4,"INCUMPLIDA","PROCESO"), "VERIFICAR FECHA")),"SIN VALOR AVANCE")</f>
        <v>PROCESO</v>
      </c>
      <c r="R413" s="576" t="s">
        <v>853</v>
      </c>
    </row>
    <row r="414" spans="2:18" ht="225.75" x14ac:dyDescent="0.2">
      <c r="B414" s="66" t="s">
        <v>10</v>
      </c>
      <c r="C414" s="61" t="s">
        <v>7</v>
      </c>
      <c r="D414" s="809"/>
      <c r="E414" s="809"/>
      <c r="F414" s="810"/>
      <c r="G414" s="810"/>
      <c r="H414" s="787"/>
      <c r="I414" s="603" t="s">
        <v>248</v>
      </c>
      <c r="J414" s="603" t="s">
        <v>249</v>
      </c>
      <c r="K414" s="564">
        <v>1</v>
      </c>
      <c r="L414" s="574">
        <v>45474</v>
      </c>
      <c r="M414" s="574">
        <v>45657</v>
      </c>
      <c r="N414" s="565">
        <f t="shared" si="15"/>
        <v>26.142857142857142</v>
      </c>
      <c r="O414" s="564">
        <v>0</v>
      </c>
      <c r="P414" s="566">
        <f t="shared" si="14"/>
        <v>0</v>
      </c>
      <c r="Q414" s="567" t="str">
        <f>IF(ISNUMBER(P414),IF(P414=100%,"CUMPLIDA",IF(AND(ISNUMBER(M414),ISNUMBER(CGR!$Q$4)), IF(M414&lt;CGR!$Q$4,"INCUMPLIDA","PROCESO"), "VERIFICAR FECHA")),"SIN VALOR AVANCE")</f>
        <v>PROCESO</v>
      </c>
      <c r="R414" s="576" t="s">
        <v>853</v>
      </c>
    </row>
    <row r="415" spans="2:18" ht="93.6" customHeight="1" x14ac:dyDescent="0.2">
      <c r="B415" s="66" t="s">
        <v>10</v>
      </c>
      <c r="C415" s="61" t="s">
        <v>7</v>
      </c>
      <c r="D415" s="809"/>
      <c r="E415" s="809"/>
      <c r="F415" s="810"/>
      <c r="G415" s="810"/>
      <c r="H415" s="551" t="s">
        <v>900</v>
      </c>
      <c r="I415" s="551" t="s">
        <v>901</v>
      </c>
      <c r="J415" s="551" t="s">
        <v>902</v>
      </c>
      <c r="K415" s="564">
        <v>5</v>
      </c>
      <c r="L415" s="574">
        <v>42581</v>
      </c>
      <c r="M415" s="574">
        <v>42735</v>
      </c>
      <c r="N415" s="565">
        <f t="shared" si="15"/>
        <v>22</v>
      </c>
      <c r="O415" s="564">
        <v>5</v>
      </c>
      <c r="P415" s="566">
        <f t="shared" si="14"/>
        <v>1</v>
      </c>
      <c r="Q415" s="567" t="str">
        <f>IF(ISNUMBER(P415),IF(P415=100%,"CUMPLIDA",IF(AND(ISNUMBER(M415),ISNUMBER(CGR!$Q$4)), IF(M415&lt;CGR!$Q$4,"INCUMPLIDA","PROCESO"), "VERIFICAR FECHA")),"SIN VALOR AVANCE")</f>
        <v>CUMPLIDA</v>
      </c>
      <c r="R415" s="576" t="s">
        <v>903</v>
      </c>
    </row>
    <row r="416" spans="2:18" ht="135.6" customHeight="1" x14ac:dyDescent="0.2">
      <c r="B416" s="66" t="s">
        <v>10</v>
      </c>
      <c r="C416" s="61" t="s">
        <v>7</v>
      </c>
      <c r="D416" s="809" t="s">
        <v>904</v>
      </c>
      <c r="E416" s="809" t="s">
        <v>905</v>
      </c>
      <c r="F416" s="810" t="s">
        <v>906</v>
      </c>
      <c r="G416" s="810" t="s">
        <v>907</v>
      </c>
      <c r="H416" s="551" t="s">
        <v>908</v>
      </c>
      <c r="I416" s="551" t="s">
        <v>231</v>
      </c>
      <c r="J416" s="551" t="s">
        <v>232</v>
      </c>
      <c r="K416" s="564">
        <v>1</v>
      </c>
      <c r="L416" s="574">
        <v>43831</v>
      </c>
      <c r="M416" s="574">
        <v>44012</v>
      </c>
      <c r="N416" s="565">
        <f t="shared" si="15"/>
        <v>25.857142857142858</v>
      </c>
      <c r="O416" s="564">
        <v>1</v>
      </c>
      <c r="P416" s="566">
        <f t="shared" si="14"/>
        <v>1</v>
      </c>
      <c r="Q416" s="567" t="str">
        <f>IF(ISNUMBER(P416),IF(P416=100%,"CUMPLIDA",IF(AND(ISNUMBER(M416),ISNUMBER(CGR!$Q$4)), IF(M416&lt;CGR!$Q$4,"INCUMPLIDA","PROCESO"), "VERIFICAR FECHA")),"SIN VALOR AVANCE")</f>
        <v>CUMPLIDA</v>
      </c>
      <c r="R416" s="576" t="s">
        <v>850</v>
      </c>
    </row>
    <row r="417" spans="2:19" ht="135.75" x14ac:dyDescent="0.2">
      <c r="B417" s="66" t="s">
        <v>10</v>
      </c>
      <c r="C417" s="61" t="s">
        <v>7</v>
      </c>
      <c r="D417" s="809"/>
      <c r="E417" s="809"/>
      <c r="F417" s="810"/>
      <c r="G417" s="810"/>
      <c r="H417" s="551" t="s">
        <v>909</v>
      </c>
      <c r="I417" s="551" t="s">
        <v>235</v>
      </c>
      <c r="J417" s="551" t="s">
        <v>236</v>
      </c>
      <c r="K417" s="564">
        <v>1</v>
      </c>
      <c r="L417" s="574">
        <v>44013</v>
      </c>
      <c r="M417" s="574">
        <v>44196</v>
      </c>
      <c r="N417" s="565">
        <f t="shared" si="15"/>
        <v>26.142857142857142</v>
      </c>
      <c r="O417" s="564">
        <v>1</v>
      </c>
      <c r="P417" s="566">
        <f t="shared" si="14"/>
        <v>1</v>
      </c>
      <c r="Q417" s="567" t="str">
        <f>IF(ISNUMBER(P417),IF(P417=100%,"CUMPLIDA",IF(AND(ISNUMBER(M417),ISNUMBER(CGR!$Q$4)), IF(M417&lt;CGR!$Q$4,"INCUMPLIDA","PROCESO"), "VERIFICAR FECHA")),"SIN VALOR AVANCE")</f>
        <v>CUMPLIDA</v>
      </c>
      <c r="R417" s="576" t="s">
        <v>850</v>
      </c>
    </row>
    <row r="418" spans="2:19" ht="270.75" x14ac:dyDescent="0.2">
      <c r="B418" s="66" t="s">
        <v>10</v>
      </c>
      <c r="C418" s="61" t="s">
        <v>7</v>
      </c>
      <c r="D418" s="809"/>
      <c r="E418" s="809"/>
      <c r="F418" s="810"/>
      <c r="G418" s="810"/>
      <c r="H418" s="787" t="s">
        <v>910</v>
      </c>
      <c r="I418" s="603" t="s">
        <v>239</v>
      </c>
      <c r="J418" s="603" t="s">
        <v>240</v>
      </c>
      <c r="K418" s="564">
        <v>1</v>
      </c>
      <c r="L418" s="574">
        <v>44409</v>
      </c>
      <c r="M418" s="574">
        <v>44773</v>
      </c>
      <c r="N418" s="565">
        <f t="shared" si="15"/>
        <v>52</v>
      </c>
      <c r="O418" s="564">
        <v>0.92</v>
      </c>
      <c r="P418" s="566">
        <f t="shared" si="14"/>
        <v>0.92</v>
      </c>
      <c r="Q418" s="567" t="str">
        <f>IF(ISNUMBER(P418),IF(P418=100%,"CUMPLIDA",IF(AND(ISNUMBER(M418),ISNUMBER(CGR!$Q$4)), IF(M418&lt;CGR!$Q$4,"INCUMPLIDA","PROCESO"), "VERIFICAR FECHA")),"SIN VALOR AVANCE")</f>
        <v>PROCESO</v>
      </c>
      <c r="R418" s="576" t="s">
        <v>911</v>
      </c>
    </row>
    <row r="419" spans="2:19" ht="270.75" x14ac:dyDescent="0.2">
      <c r="B419" s="66" t="s">
        <v>10</v>
      </c>
      <c r="C419" s="61" t="s">
        <v>7</v>
      </c>
      <c r="D419" s="809"/>
      <c r="E419" s="809"/>
      <c r="F419" s="810"/>
      <c r="G419" s="810"/>
      <c r="H419" s="787"/>
      <c r="I419" s="603" t="s">
        <v>242</v>
      </c>
      <c r="J419" s="603" t="s">
        <v>243</v>
      </c>
      <c r="K419" s="564">
        <v>1</v>
      </c>
      <c r="L419" s="574">
        <v>44774</v>
      </c>
      <c r="M419" s="574">
        <v>44926</v>
      </c>
      <c r="N419" s="565">
        <f t="shared" si="15"/>
        <v>21.714285714285715</v>
      </c>
      <c r="O419" s="564">
        <v>0</v>
      </c>
      <c r="P419" s="566">
        <f t="shared" si="14"/>
        <v>0</v>
      </c>
      <c r="Q419" s="567" t="str">
        <f>IF(ISNUMBER(P419),IF(P419=100%,"CUMPLIDA",IF(AND(ISNUMBER(M419),ISNUMBER(CGR!$Q$4)), IF(M419&lt;CGR!$Q$4,"INCUMPLIDA","PROCESO"), "VERIFICAR FECHA")),"SIN VALOR AVANCE")</f>
        <v>PROCESO</v>
      </c>
      <c r="R419" s="576" t="s">
        <v>911</v>
      </c>
    </row>
    <row r="420" spans="2:19" ht="270.75" x14ac:dyDescent="0.2">
      <c r="B420" s="66" t="s">
        <v>10</v>
      </c>
      <c r="C420" s="61" t="s">
        <v>7</v>
      </c>
      <c r="D420" s="809"/>
      <c r="E420" s="809"/>
      <c r="F420" s="810"/>
      <c r="G420" s="810"/>
      <c r="H420" s="787" t="s">
        <v>912</v>
      </c>
      <c r="I420" s="603" t="s">
        <v>245</v>
      </c>
      <c r="J420" s="603" t="s">
        <v>246</v>
      </c>
      <c r="K420" s="564">
        <v>3</v>
      </c>
      <c r="L420" s="574">
        <v>44927</v>
      </c>
      <c r="M420" s="574">
        <v>45291</v>
      </c>
      <c r="N420" s="565">
        <f t="shared" si="15"/>
        <v>52</v>
      </c>
      <c r="O420" s="564">
        <v>0</v>
      </c>
      <c r="P420" s="566">
        <f t="shared" si="14"/>
        <v>0</v>
      </c>
      <c r="Q420" s="567" t="str">
        <f>IF(ISNUMBER(P420),IF(P420=100%,"CUMPLIDA",IF(AND(ISNUMBER(M420),ISNUMBER(CGR!$Q$4)), IF(M420&lt;CGR!$Q$4,"INCUMPLIDA","PROCESO"), "VERIFICAR FECHA")),"SIN VALOR AVANCE")</f>
        <v>PROCESO</v>
      </c>
      <c r="R420" s="576" t="s">
        <v>911</v>
      </c>
    </row>
    <row r="421" spans="2:19" ht="270.75" x14ac:dyDescent="0.2">
      <c r="B421" s="66" t="s">
        <v>10</v>
      </c>
      <c r="C421" s="61" t="s">
        <v>7</v>
      </c>
      <c r="D421" s="809"/>
      <c r="E421" s="809"/>
      <c r="F421" s="810"/>
      <c r="G421" s="810"/>
      <c r="H421" s="787"/>
      <c r="I421" s="603" t="s">
        <v>248</v>
      </c>
      <c r="J421" s="603" t="s">
        <v>249</v>
      </c>
      <c r="K421" s="564">
        <v>1</v>
      </c>
      <c r="L421" s="574">
        <v>45474</v>
      </c>
      <c r="M421" s="574">
        <v>45657</v>
      </c>
      <c r="N421" s="565">
        <f t="shared" si="15"/>
        <v>26.142857142857142</v>
      </c>
      <c r="O421" s="564">
        <v>0</v>
      </c>
      <c r="P421" s="566">
        <f t="shared" si="14"/>
        <v>0</v>
      </c>
      <c r="Q421" s="567" t="str">
        <f>IF(ISNUMBER(P421),IF(P421=100%,"CUMPLIDA",IF(AND(ISNUMBER(M421),ISNUMBER(CGR!$Q$4)), IF(M421&lt;CGR!$Q$4,"INCUMPLIDA","PROCESO"), "VERIFICAR FECHA")),"SIN VALOR AVANCE")</f>
        <v>PROCESO</v>
      </c>
      <c r="R421" s="576" t="s">
        <v>911</v>
      </c>
    </row>
    <row r="422" spans="2:19" ht="135.75" x14ac:dyDescent="0.2">
      <c r="B422" s="66" t="s">
        <v>10</v>
      </c>
      <c r="C422" s="61" t="s">
        <v>7</v>
      </c>
      <c r="D422" s="809"/>
      <c r="E422" s="809"/>
      <c r="F422" s="810"/>
      <c r="G422" s="810"/>
      <c r="H422" s="551" t="s">
        <v>913</v>
      </c>
      <c r="I422" s="551" t="s">
        <v>231</v>
      </c>
      <c r="J422" s="551" t="s">
        <v>232</v>
      </c>
      <c r="K422" s="564">
        <v>1</v>
      </c>
      <c r="L422" s="574">
        <v>43831</v>
      </c>
      <c r="M422" s="574">
        <v>44012</v>
      </c>
      <c r="N422" s="565">
        <f t="shared" si="15"/>
        <v>25.857142857142858</v>
      </c>
      <c r="O422" s="564">
        <v>1</v>
      </c>
      <c r="P422" s="566">
        <f t="shared" si="14"/>
        <v>1</v>
      </c>
      <c r="Q422" s="567" t="str">
        <f>IF(ISNUMBER(P422),IF(P422=100%,"CUMPLIDA",IF(AND(ISNUMBER(M422),ISNUMBER(CGR!$Q$4)), IF(M422&lt;CGR!$Q$4,"INCUMPLIDA","PROCESO"), "VERIFICAR FECHA")),"SIN VALOR AVANCE")</f>
        <v>CUMPLIDA</v>
      </c>
      <c r="R422" s="576" t="s">
        <v>850</v>
      </c>
    </row>
    <row r="423" spans="2:19" ht="135.75" x14ac:dyDescent="0.2">
      <c r="B423" s="66" t="s">
        <v>10</v>
      </c>
      <c r="C423" s="61" t="s">
        <v>7</v>
      </c>
      <c r="D423" s="809"/>
      <c r="E423" s="809"/>
      <c r="F423" s="810"/>
      <c r="G423" s="810"/>
      <c r="H423" s="551" t="s">
        <v>914</v>
      </c>
      <c r="I423" s="551" t="s">
        <v>235</v>
      </c>
      <c r="J423" s="551" t="s">
        <v>236</v>
      </c>
      <c r="K423" s="564">
        <v>1</v>
      </c>
      <c r="L423" s="574">
        <v>44013</v>
      </c>
      <c r="M423" s="574">
        <v>44196</v>
      </c>
      <c r="N423" s="565">
        <f t="shared" si="15"/>
        <v>26.142857142857142</v>
      </c>
      <c r="O423" s="564">
        <v>1</v>
      </c>
      <c r="P423" s="566">
        <f t="shared" si="14"/>
        <v>1</v>
      </c>
      <c r="Q423" s="567" t="str">
        <f>IF(ISNUMBER(P423),IF(P423=100%,"CUMPLIDA",IF(AND(ISNUMBER(M423),ISNUMBER(CGR!$Q$4)), IF(M423&lt;CGR!$Q$4,"INCUMPLIDA","PROCESO"), "VERIFICAR FECHA")),"SIN VALOR AVANCE")</f>
        <v>CUMPLIDA</v>
      </c>
      <c r="R423" s="576" t="s">
        <v>850</v>
      </c>
    </row>
    <row r="424" spans="2:19" ht="300.75" x14ac:dyDescent="0.2">
      <c r="B424" s="66" t="s">
        <v>10</v>
      </c>
      <c r="C424" s="61" t="s">
        <v>7</v>
      </c>
      <c r="D424" s="809"/>
      <c r="E424" s="809"/>
      <c r="F424" s="810"/>
      <c r="G424" s="810"/>
      <c r="H424" s="787" t="s">
        <v>915</v>
      </c>
      <c r="I424" s="603" t="s">
        <v>239</v>
      </c>
      <c r="J424" s="603" t="s">
        <v>240</v>
      </c>
      <c r="K424" s="564">
        <v>1</v>
      </c>
      <c r="L424" s="574">
        <v>44409</v>
      </c>
      <c r="M424" s="574">
        <v>44773</v>
      </c>
      <c r="N424" s="565">
        <f t="shared" si="15"/>
        <v>52</v>
      </c>
      <c r="O424" s="564">
        <v>0.92</v>
      </c>
      <c r="P424" s="566">
        <f t="shared" ref="P424:P429" si="16">O424/K424</f>
        <v>0.92</v>
      </c>
      <c r="Q424" s="567" t="str">
        <f>IF(ISNUMBER(P424),IF(P424=100%,"CUMPLIDA",IF(AND(ISNUMBER(M424),ISNUMBER(CGR!$Q$4)), IF(M424&lt;CGR!$Q$4,"INCUMPLIDA","PROCESO"), "VERIFICAR FECHA")),"SIN VALOR AVANCE")</f>
        <v>PROCESO</v>
      </c>
      <c r="R424" s="576" t="s">
        <v>916</v>
      </c>
    </row>
    <row r="425" spans="2:19" ht="300.75" x14ac:dyDescent="0.2">
      <c r="B425" s="66" t="s">
        <v>10</v>
      </c>
      <c r="C425" s="61" t="s">
        <v>7</v>
      </c>
      <c r="D425" s="809"/>
      <c r="E425" s="809"/>
      <c r="F425" s="810"/>
      <c r="G425" s="810"/>
      <c r="H425" s="787"/>
      <c r="I425" s="603" t="s">
        <v>242</v>
      </c>
      <c r="J425" s="603" t="s">
        <v>243</v>
      </c>
      <c r="K425" s="564">
        <v>1</v>
      </c>
      <c r="L425" s="574">
        <v>44774</v>
      </c>
      <c r="M425" s="574">
        <v>44926</v>
      </c>
      <c r="N425" s="565">
        <f t="shared" si="15"/>
        <v>21.714285714285715</v>
      </c>
      <c r="O425" s="564">
        <v>0</v>
      </c>
      <c r="P425" s="566">
        <f t="shared" si="16"/>
        <v>0</v>
      </c>
      <c r="Q425" s="567" t="str">
        <f>IF(ISNUMBER(P425),IF(P425=100%,"CUMPLIDA",IF(AND(ISNUMBER(M425),ISNUMBER(CGR!$Q$4)), IF(M425&lt;CGR!$Q$4,"INCUMPLIDA","PROCESO"), "VERIFICAR FECHA")),"SIN VALOR AVANCE")</f>
        <v>PROCESO</v>
      </c>
      <c r="R425" s="576" t="s">
        <v>916</v>
      </c>
    </row>
    <row r="426" spans="2:19" ht="300.75" x14ac:dyDescent="0.2">
      <c r="B426" s="66" t="s">
        <v>10</v>
      </c>
      <c r="C426" s="61" t="s">
        <v>7</v>
      </c>
      <c r="D426" s="809"/>
      <c r="E426" s="809"/>
      <c r="F426" s="810"/>
      <c r="G426" s="810"/>
      <c r="H426" s="787" t="s">
        <v>917</v>
      </c>
      <c r="I426" s="603" t="s">
        <v>245</v>
      </c>
      <c r="J426" s="603" t="s">
        <v>246</v>
      </c>
      <c r="K426" s="564">
        <v>3</v>
      </c>
      <c r="L426" s="574">
        <v>44927</v>
      </c>
      <c r="M426" s="574">
        <v>45291</v>
      </c>
      <c r="N426" s="565">
        <f t="shared" si="15"/>
        <v>52</v>
      </c>
      <c r="O426" s="564">
        <v>0</v>
      </c>
      <c r="P426" s="566">
        <f t="shared" si="16"/>
        <v>0</v>
      </c>
      <c r="Q426" s="567" t="str">
        <f>IF(ISNUMBER(P426),IF(P426=100%,"CUMPLIDA",IF(AND(ISNUMBER(M426),ISNUMBER(CGR!$Q$4)), IF(M426&lt;CGR!$Q$4,"INCUMPLIDA","PROCESO"), "VERIFICAR FECHA")),"SIN VALOR AVANCE")</f>
        <v>PROCESO</v>
      </c>
      <c r="R426" s="576" t="s">
        <v>918</v>
      </c>
    </row>
    <row r="427" spans="2:19" ht="300.75" x14ac:dyDescent="0.2">
      <c r="B427" s="66" t="s">
        <v>10</v>
      </c>
      <c r="C427" s="61" t="s">
        <v>7</v>
      </c>
      <c r="D427" s="809"/>
      <c r="E427" s="809"/>
      <c r="F427" s="810"/>
      <c r="G427" s="810"/>
      <c r="H427" s="787"/>
      <c r="I427" s="603" t="s">
        <v>248</v>
      </c>
      <c r="J427" s="603" t="s">
        <v>249</v>
      </c>
      <c r="K427" s="564">
        <v>1</v>
      </c>
      <c r="L427" s="574">
        <v>45474</v>
      </c>
      <c r="M427" s="574">
        <v>45657</v>
      </c>
      <c r="N427" s="565">
        <f t="shared" si="15"/>
        <v>26.142857142857142</v>
      </c>
      <c r="O427" s="564">
        <v>0</v>
      </c>
      <c r="P427" s="566">
        <f t="shared" si="16"/>
        <v>0</v>
      </c>
      <c r="Q427" s="567" t="str">
        <f>IF(ISNUMBER(P427),IF(P427=100%,"CUMPLIDA",IF(AND(ISNUMBER(M427),ISNUMBER(CGR!$Q$4)), IF(M427&lt;CGR!$Q$4,"INCUMPLIDA","PROCESO"), "VERIFICAR FECHA")),"SIN VALOR AVANCE")</f>
        <v>PROCESO</v>
      </c>
      <c r="R427" s="576" t="s">
        <v>918</v>
      </c>
    </row>
    <row r="428" spans="2:19" ht="120.75" x14ac:dyDescent="0.2">
      <c r="B428" s="66" t="s">
        <v>10</v>
      </c>
      <c r="C428" s="61" t="s">
        <v>7</v>
      </c>
      <c r="D428" s="809"/>
      <c r="E428" s="809"/>
      <c r="F428" s="810"/>
      <c r="G428" s="810"/>
      <c r="H428" s="551" t="s">
        <v>919</v>
      </c>
      <c r="I428" s="551" t="s">
        <v>920</v>
      </c>
      <c r="J428" s="551" t="s">
        <v>921</v>
      </c>
      <c r="K428" s="564">
        <v>1</v>
      </c>
      <c r="L428" s="574">
        <v>42583</v>
      </c>
      <c r="M428" s="574">
        <v>42825</v>
      </c>
      <c r="N428" s="565">
        <f t="shared" si="15"/>
        <v>34.571428571428569</v>
      </c>
      <c r="O428" s="564">
        <v>1</v>
      </c>
      <c r="P428" s="566">
        <f t="shared" si="16"/>
        <v>1</v>
      </c>
      <c r="Q428" s="567" t="str">
        <f>IF(ISNUMBER(P428),IF(P428=100%,"CUMPLIDA",IF(AND(ISNUMBER(M428),ISNUMBER(CGR!$Q$4)), IF(M428&lt;CGR!$Q$4,"INCUMPLIDA","PROCESO"), "VERIFICAR FECHA")),"SIN VALOR AVANCE")</f>
        <v>CUMPLIDA</v>
      </c>
      <c r="R428" s="576" t="s">
        <v>922</v>
      </c>
    </row>
    <row r="429" spans="2:19" ht="93.6" customHeight="1" x14ac:dyDescent="0.2">
      <c r="B429" s="66" t="s">
        <v>10</v>
      </c>
      <c r="C429" s="61" t="s">
        <v>7</v>
      </c>
      <c r="D429" s="809"/>
      <c r="E429" s="809"/>
      <c r="F429" s="810"/>
      <c r="G429" s="810"/>
      <c r="H429" s="551" t="s">
        <v>923</v>
      </c>
      <c r="I429" s="551" t="s">
        <v>924</v>
      </c>
      <c r="J429" s="551" t="s">
        <v>655</v>
      </c>
      <c r="K429" s="564">
        <v>5</v>
      </c>
      <c r="L429" s="574">
        <v>42581</v>
      </c>
      <c r="M429" s="574">
        <v>42735</v>
      </c>
      <c r="N429" s="565">
        <f t="shared" si="15"/>
        <v>22</v>
      </c>
      <c r="O429" s="564">
        <v>5</v>
      </c>
      <c r="P429" s="566">
        <f t="shared" si="16"/>
        <v>1</v>
      </c>
      <c r="Q429" s="567" t="str">
        <f>IF(ISNUMBER(P429),IF(P429=100%,"CUMPLIDA",IF(AND(ISNUMBER(M429),ISNUMBER(CGR!$Q$4)), IF(M429&lt;CGR!$Q$4,"INCUMPLIDA","PROCESO"), "VERIFICAR FECHA")),"SIN VALOR AVANCE")</f>
        <v>CUMPLIDA</v>
      </c>
      <c r="R429" s="576" t="s">
        <v>925</v>
      </c>
    </row>
    <row r="430" spans="2:19" x14ac:dyDescent="0.2">
      <c r="S430" s="2">
        <f>COUNTIF(S11:S429,"X")</f>
        <v>0</v>
      </c>
    </row>
  </sheetData>
  <sheetProtection algorithmName="SHA-512" hashValue="pYzkIkZrt6F4uta4xK9iC+3eUME/Rsf5ASSXGJ47qND9dYWZPwpQgvMw0OX4a2ya8imqAV8GowEGJu4jcL58hw==" saltValue="74D930Owm+cbjmsu9aE7zA==" spinCount="100000" sheet="1" objects="1" scenarios="1"/>
  <mergeCells count="439">
    <mergeCell ref="I65:I66"/>
    <mergeCell ref="G394:G401"/>
    <mergeCell ref="H396:H401"/>
    <mergeCell ref="G370:G381"/>
    <mergeCell ref="H372:H373"/>
    <mergeCell ref="H374:H375"/>
    <mergeCell ref="H377:H381"/>
    <mergeCell ref="D382:D393"/>
    <mergeCell ref="E382:E393"/>
    <mergeCell ref="F382:F393"/>
    <mergeCell ref="G382:G393"/>
    <mergeCell ref="H383:H387"/>
    <mergeCell ref="H390:H391"/>
    <mergeCell ref="H392:H393"/>
    <mergeCell ref="I192:I193"/>
    <mergeCell ref="I197:I198"/>
    <mergeCell ref="I205:I206"/>
    <mergeCell ref="I210:I211"/>
    <mergeCell ref="I215:I216"/>
    <mergeCell ref="I220:I221"/>
    <mergeCell ref="I228:I229"/>
    <mergeCell ref="I118:I119"/>
    <mergeCell ref="I124:I125"/>
    <mergeCell ref="I130:I131"/>
    <mergeCell ref="D356:D357"/>
    <mergeCell ref="E356:E357"/>
    <mergeCell ref="F356:F357"/>
    <mergeCell ref="G356:G357"/>
    <mergeCell ref="H356:H357"/>
    <mergeCell ref="D358:D369"/>
    <mergeCell ref="H406:H407"/>
    <mergeCell ref="D370:D381"/>
    <mergeCell ref="E370:E381"/>
    <mergeCell ref="F370:F381"/>
    <mergeCell ref="G402:G407"/>
    <mergeCell ref="H404:H405"/>
    <mergeCell ref="D394:D401"/>
    <mergeCell ref="E394:E401"/>
    <mergeCell ref="F394:F401"/>
    <mergeCell ref="D402:D407"/>
    <mergeCell ref="E402:E407"/>
    <mergeCell ref="F402:F407"/>
    <mergeCell ref="D416:D429"/>
    <mergeCell ref="E416:E429"/>
    <mergeCell ref="F416:F429"/>
    <mergeCell ref="G416:G429"/>
    <mergeCell ref="H418:H419"/>
    <mergeCell ref="H420:H421"/>
    <mergeCell ref="H424:H425"/>
    <mergeCell ref="H426:H427"/>
    <mergeCell ref="D408:D415"/>
    <mergeCell ref="E408:E415"/>
    <mergeCell ref="F408:F415"/>
    <mergeCell ref="G408:G415"/>
    <mergeCell ref="H411:H412"/>
    <mergeCell ref="H413:H414"/>
    <mergeCell ref="I345:I346"/>
    <mergeCell ref="I351:I352"/>
    <mergeCell ref="G350:G353"/>
    <mergeCell ref="H350:H353"/>
    <mergeCell ref="I335:I336"/>
    <mergeCell ref="I339:I340"/>
    <mergeCell ref="G342:G343"/>
    <mergeCell ref="H342:H343"/>
    <mergeCell ref="D344:D347"/>
    <mergeCell ref="E344:E347"/>
    <mergeCell ref="F344:F347"/>
    <mergeCell ref="G344:G347"/>
    <mergeCell ref="H344:H347"/>
    <mergeCell ref="D334:D337"/>
    <mergeCell ref="D338:D341"/>
    <mergeCell ref="D348:D349"/>
    <mergeCell ref="D342:D343"/>
    <mergeCell ref="F342:F343"/>
    <mergeCell ref="D350:D353"/>
    <mergeCell ref="E350:E353"/>
    <mergeCell ref="F350:F353"/>
    <mergeCell ref="I233:I234"/>
    <mergeCell ref="I238:I239"/>
    <mergeCell ref="I293:I294"/>
    <mergeCell ref="I298:I299"/>
    <mergeCell ref="I303:I304"/>
    <mergeCell ref="I307:I308"/>
    <mergeCell ref="I311:I312"/>
    <mergeCell ref="I315:I316"/>
    <mergeCell ref="I321:I322"/>
    <mergeCell ref="I256:I257"/>
    <mergeCell ref="I261:I262"/>
    <mergeCell ref="I266:I267"/>
    <mergeCell ref="I271:I272"/>
    <mergeCell ref="I282:I283"/>
    <mergeCell ref="I289:I290"/>
    <mergeCell ref="I327:I328"/>
    <mergeCell ref="I331:I332"/>
    <mergeCell ref="I243:I244"/>
    <mergeCell ref="I247:I248"/>
    <mergeCell ref="I251:I252"/>
    <mergeCell ref="E358:E369"/>
    <mergeCell ref="F358:F369"/>
    <mergeCell ref="G358:G369"/>
    <mergeCell ref="H358:H363"/>
    <mergeCell ref="H366:H367"/>
    <mergeCell ref="H368:H369"/>
    <mergeCell ref="E334:E337"/>
    <mergeCell ref="F334:F337"/>
    <mergeCell ref="G334:G337"/>
    <mergeCell ref="H334:H337"/>
    <mergeCell ref="E338:E341"/>
    <mergeCell ref="F338:F341"/>
    <mergeCell ref="G338:G341"/>
    <mergeCell ref="H338:H341"/>
    <mergeCell ref="E348:E349"/>
    <mergeCell ref="F348:F349"/>
    <mergeCell ref="G348:G349"/>
    <mergeCell ref="H348:H349"/>
    <mergeCell ref="E342:E343"/>
    <mergeCell ref="D324:D329"/>
    <mergeCell ref="E324:E329"/>
    <mergeCell ref="F324:F329"/>
    <mergeCell ref="G324:G329"/>
    <mergeCell ref="H324:H329"/>
    <mergeCell ref="D330:D333"/>
    <mergeCell ref="E330:E333"/>
    <mergeCell ref="F330:F333"/>
    <mergeCell ref="G330:G333"/>
    <mergeCell ref="H330:H333"/>
    <mergeCell ref="D318:D323"/>
    <mergeCell ref="E318:E323"/>
    <mergeCell ref="F318:F323"/>
    <mergeCell ref="G318:G323"/>
    <mergeCell ref="H318:H323"/>
    <mergeCell ref="D314:D317"/>
    <mergeCell ref="E314:E317"/>
    <mergeCell ref="F314:F317"/>
    <mergeCell ref="G314:G317"/>
    <mergeCell ref="H314:H317"/>
    <mergeCell ref="D310:D313"/>
    <mergeCell ref="E310:E313"/>
    <mergeCell ref="F310:F313"/>
    <mergeCell ref="G310:G313"/>
    <mergeCell ref="H310:H313"/>
    <mergeCell ref="D306:D309"/>
    <mergeCell ref="E306:E309"/>
    <mergeCell ref="F306:F309"/>
    <mergeCell ref="G306:G309"/>
    <mergeCell ref="H306:H309"/>
    <mergeCell ref="D301:D305"/>
    <mergeCell ref="E301:E305"/>
    <mergeCell ref="F301:F305"/>
    <mergeCell ref="G301:G305"/>
    <mergeCell ref="H301:H305"/>
    <mergeCell ref="D296:D300"/>
    <mergeCell ref="E296:E300"/>
    <mergeCell ref="F296:F300"/>
    <mergeCell ref="G296:G300"/>
    <mergeCell ref="H296:H300"/>
    <mergeCell ref="D292:D295"/>
    <mergeCell ref="E292:E295"/>
    <mergeCell ref="F292:F295"/>
    <mergeCell ref="G292:G295"/>
    <mergeCell ref="H292:H295"/>
    <mergeCell ref="D285:D291"/>
    <mergeCell ref="E285:E291"/>
    <mergeCell ref="F285:F291"/>
    <mergeCell ref="G285:G291"/>
    <mergeCell ref="H287:H291"/>
    <mergeCell ref="D280:D284"/>
    <mergeCell ref="E280:E284"/>
    <mergeCell ref="F280:F284"/>
    <mergeCell ref="G280:G284"/>
    <mergeCell ref="H280:H284"/>
    <mergeCell ref="D274:D279"/>
    <mergeCell ref="E274:E279"/>
    <mergeCell ref="F274:F279"/>
    <mergeCell ref="G274:G279"/>
    <mergeCell ref="H274:H279"/>
    <mergeCell ref="D269:D273"/>
    <mergeCell ref="E269:E273"/>
    <mergeCell ref="F269:F273"/>
    <mergeCell ref="G269:G273"/>
    <mergeCell ref="H269:H273"/>
    <mergeCell ref="D264:D268"/>
    <mergeCell ref="E264:E268"/>
    <mergeCell ref="F264:F268"/>
    <mergeCell ref="G264:G268"/>
    <mergeCell ref="H264:H268"/>
    <mergeCell ref="D259:D263"/>
    <mergeCell ref="E259:E263"/>
    <mergeCell ref="F259:F263"/>
    <mergeCell ref="G259:G263"/>
    <mergeCell ref="H259:H263"/>
    <mergeCell ref="D254:D258"/>
    <mergeCell ref="E254:E258"/>
    <mergeCell ref="F254:F258"/>
    <mergeCell ref="G254:G258"/>
    <mergeCell ref="H254:H258"/>
    <mergeCell ref="D250:D253"/>
    <mergeCell ref="E250:E253"/>
    <mergeCell ref="F250:F253"/>
    <mergeCell ref="G250:G253"/>
    <mergeCell ref="H250:H253"/>
    <mergeCell ref="D246:D249"/>
    <mergeCell ref="E246:E249"/>
    <mergeCell ref="F246:F249"/>
    <mergeCell ref="G246:G249"/>
    <mergeCell ref="H246:H249"/>
    <mergeCell ref="D241:D245"/>
    <mergeCell ref="E241:E245"/>
    <mergeCell ref="F241:F245"/>
    <mergeCell ref="G241:G245"/>
    <mergeCell ref="H241:H245"/>
    <mergeCell ref="D236:D240"/>
    <mergeCell ref="E236:E240"/>
    <mergeCell ref="F236:F240"/>
    <mergeCell ref="G236:G240"/>
    <mergeCell ref="H236:H240"/>
    <mergeCell ref="D231:D235"/>
    <mergeCell ref="E231:E235"/>
    <mergeCell ref="F231:F235"/>
    <mergeCell ref="G231:G235"/>
    <mergeCell ref="H231:H235"/>
    <mergeCell ref="D226:D230"/>
    <mergeCell ref="E226:E230"/>
    <mergeCell ref="F226:F230"/>
    <mergeCell ref="G226:G230"/>
    <mergeCell ref="H226:H230"/>
    <mergeCell ref="D223:D225"/>
    <mergeCell ref="E223:E225"/>
    <mergeCell ref="F223:F225"/>
    <mergeCell ref="G223:G225"/>
    <mergeCell ref="H223:H225"/>
    <mergeCell ref="D218:D222"/>
    <mergeCell ref="E218:E222"/>
    <mergeCell ref="F218:F222"/>
    <mergeCell ref="G218:G222"/>
    <mergeCell ref="H218:H222"/>
    <mergeCell ref="D213:D217"/>
    <mergeCell ref="E213:E217"/>
    <mergeCell ref="F213:F217"/>
    <mergeCell ref="G213:G217"/>
    <mergeCell ref="H213:H217"/>
    <mergeCell ref="D208:D212"/>
    <mergeCell ref="E208:E212"/>
    <mergeCell ref="F208:F212"/>
    <mergeCell ref="G208:G212"/>
    <mergeCell ref="H208:H212"/>
    <mergeCell ref="D203:D207"/>
    <mergeCell ref="E203:E207"/>
    <mergeCell ref="F203:F207"/>
    <mergeCell ref="G203:G207"/>
    <mergeCell ref="H203:H207"/>
    <mergeCell ref="D200:D202"/>
    <mergeCell ref="E200:E202"/>
    <mergeCell ref="F200:F202"/>
    <mergeCell ref="G200:G202"/>
    <mergeCell ref="H200:H202"/>
    <mergeCell ref="D195:D199"/>
    <mergeCell ref="E195:E199"/>
    <mergeCell ref="F195:F199"/>
    <mergeCell ref="G195:G199"/>
    <mergeCell ref="H195:H199"/>
    <mergeCell ref="D190:D194"/>
    <mergeCell ref="E190:E194"/>
    <mergeCell ref="F190:F194"/>
    <mergeCell ref="G190:G194"/>
    <mergeCell ref="H190:H194"/>
    <mergeCell ref="D184:D186"/>
    <mergeCell ref="E184:E186"/>
    <mergeCell ref="F184:F186"/>
    <mergeCell ref="D187:D189"/>
    <mergeCell ref="E187:E189"/>
    <mergeCell ref="F187:F189"/>
    <mergeCell ref="D176:D179"/>
    <mergeCell ref="E176:E179"/>
    <mergeCell ref="F176:F179"/>
    <mergeCell ref="D180:D183"/>
    <mergeCell ref="E180:E183"/>
    <mergeCell ref="F180:F183"/>
    <mergeCell ref="D168:D171"/>
    <mergeCell ref="E168:E171"/>
    <mergeCell ref="F168:F171"/>
    <mergeCell ref="D172:D175"/>
    <mergeCell ref="E172:E175"/>
    <mergeCell ref="F172:F175"/>
    <mergeCell ref="D165:D166"/>
    <mergeCell ref="E165:E166"/>
    <mergeCell ref="F165:F166"/>
    <mergeCell ref="D153:D155"/>
    <mergeCell ref="E153:E155"/>
    <mergeCell ref="F153:F155"/>
    <mergeCell ref="G153:G155"/>
    <mergeCell ref="H153:H154"/>
    <mergeCell ref="D160:D164"/>
    <mergeCell ref="E160:E164"/>
    <mergeCell ref="F160:F164"/>
    <mergeCell ref="G160:G164"/>
    <mergeCell ref="H160:H161"/>
    <mergeCell ref="H162:H163"/>
    <mergeCell ref="D156:D159"/>
    <mergeCell ref="E156:E159"/>
    <mergeCell ref="F156:F159"/>
    <mergeCell ref="G156:G159"/>
    <mergeCell ref="H156:H157"/>
    <mergeCell ref="D147:D152"/>
    <mergeCell ref="E147:E152"/>
    <mergeCell ref="F147:F152"/>
    <mergeCell ref="G147:G152"/>
    <mergeCell ref="D139:D146"/>
    <mergeCell ref="E139:E146"/>
    <mergeCell ref="F139:F146"/>
    <mergeCell ref="G139:G146"/>
    <mergeCell ref="D133:D138"/>
    <mergeCell ref="E133:E138"/>
    <mergeCell ref="F133:F138"/>
    <mergeCell ref="G133:G138"/>
    <mergeCell ref="D127:D132"/>
    <mergeCell ref="E127:E132"/>
    <mergeCell ref="F127:F132"/>
    <mergeCell ref="G127:G132"/>
    <mergeCell ref="H127:H132"/>
    <mergeCell ref="D121:D126"/>
    <mergeCell ref="E121:E126"/>
    <mergeCell ref="F121:F126"/>
    <mergeCell ref="G121:G126"/>
    <mergeCell ref="H121:H126"/>
    <mergeCell ref="D115:D120"/>
    <mergeCell ref="E115:E120"/>
    <mergeCell ref="F115:F120"/>
    <mergeCell ref="G115:G120"/>
    <mergeCell ref="H115:H120"/>
    <mergeCell ref="D109:D114"/>
    <mergeCell ref="E109:E114"/>
    <mergeCell ref="F109:F114"/>
    <mergeCell ref="G109:G114"/>
    <mergeCell ref="H110:H111"/>
    <mergeCell ref="H112:H113"/>
    <mergeCell ref="D100:D108"/>
    <mergeCell ref="E100:E108"/>
    <mergeCell ref="F100:F108"/>
    <mergeCell ref="G100:G108"/>
    <mergeCell ref="H100:H102"/>
    <mergeCell ref="H105:H106"/>
    <mergeCell ref="H107:H108"/>
    <mergeCell ref="D91:D99"/>
    <mergeCell ref="E91:E99"/>
    <mergeCell ref="F91:F99"/>
    <mergeCell ref="G91:G99"/>
    <mergeCell ref="H91:H93"/>
    <mergeCell ref="H96:H97"/>
    <mergeCell ref="H98:H99"/>
    <mergeCell ref="H37:H38"/>
    <mergeCell ref="H39:H40"/>
    <mergeCell ref="D41:D50"/>
    <mergeCell ref="E41:E50"/>
    <mergeCell ref="F41:F50"/>
    <mergeCell ref="G41:G50"/>
    <mergeCell ref="H41:H43"/>
    <mergeCell ref="H49:H50"/>
    <mergeCell ref="D82:D90"/>
    <mergeCell ref="E82:E90"/>
    <mergeCell ref="F82:F90"/>
    <mergeCell ref="G82:G90"/>
    <mergeCell ref="H82:H84"/>
    <mergeCell ref="H87:H88"/>
    <mergeCell ref="H89:H90"/>
    <mergeCell ref="D51:D81"/>
    <mergeCell ref="E51:E81"/>
    <mergeCell ref="F51:F81"/>
    <mergeCell ref="G51:G81"/>
    <mergeCell ref="H52:H54"/>
    <mergeCell ref="H55:H60"/>
    <mergeCell ref="H61:H80"/>
    <mergeCell ref="H46:H47"/>
    <mergeCell ref="D32:D33"/>
    <mergeCell ref="E32:E33"/>
    <mergeCell ref="F32:F33"/>
    <mergeCell ref="G32:G33"/>
    <mergeCell ref="G14:G15"/>
    <mergeCell ref="D35:D40"/>
    <mergeCell ref="E35:E40"/>
    <mergeCell ref="F35:F40"/>
    <mergeCell ref="G35:G40"/>
    <mergeCell ref="D24:D31"/>
    <mergeCell ref="E24:E31"/>
    <mergeCell ref="F24:F31"/>
    <mergeCell ref="G24:G31"/>
    <mergeCell ref="B1:C3"/>
    <mergeCell ref="D1:R2"/>
    <mergeCell ref="D3:R3"/>
    <mergeCell ref="B4:J4"/>
    <mergeCell ref="L4:P4"/>
    <mergeCell ref="H25:H26"/>
    <mergeCell ref="H27:H28"/>
    <mergeCell ref="H30:H31"/>
    <mergeCell ref="D20:D23"/>
    <mergeCell ref="E20:E23"/>
    <mergeCell ref="F20:F23"/>
    <mergeCell ref="G20:G23"/>
    <mergeCell ref="H20:H21"/>
    <mergeCell ref="L5:P5"/>
    <mergeCell ref="L6:P6"/>
    <mergeCell ref="L7:P7"/>
    <mergeCell ref="L8:P8"/>
    <mergeCell ref="D11:D13"/>
    <mergeCell ref="E11:E13"/>
    <mergeCell ref="F11:F13"/>
    <mergeCell ref="G11:G13"/>
    <mergeCell ref="D14:D15"/>
    <mergeCell ref="E14:E15"/>
    <mergeCell ref="F14:F15"/>
    <mergeCell ref="I68:I69"/>
    <mergeCell ref="G172:G175"/>
    <mergeCell ref="G176:G179"/>
    <mergeCell ref="G180:G183"/>
    <mergeCell ref="H181:H183"/>
    <mergeCell ref="I182:I183"/>
    <mergeCell ref="G184:G186"/>
    <mergeCell ref="H185:H186"/>
    <mergeCell ref="G165:G166"/>
    <mergeCell ref="H165:H166"/>
    <mergeCell ref="H148:H152"/>
    <mergeCell ref="H133:H138"/>
    <mergeCell ref="I78:I79"/>
    <mergeCell ref="I136:I137"/>
    <mergeCell ref="I144:I145"/>
    <mergeCell ref="I169:I170"/>
    <mergeCell ref="I173:I174"/>
    <mergeCell ref="H176:H179"/>
    <mergeCell ref="H168:H171"/>
    <mergeCell ref="H172:H175"/>
    <mergeCell ref="G187:G189"/>
    <mergeCell ref="H187:H188"/>
    <mergeCell ref="I177:I178"/>
    <mergeCell ref="I70:I71"/>
    <mergeCell ref="I72:I73"/>
    <mergeCell ref="I74:I75"/>
    <mergeCell ref="H158:H159"/>
    <mergeCell ref="G168:G171"/>
    <mergeCell ref="H141:H146"/>
  </mergeCells>
  <conditionalFormatting sqref="Q11:Q429">
    <cfRule type="cellIs" dxfId="43" priority="1" operator="equal">
      <formula>"INCUMPLIDA"</formula>
    </cfRule>
    <cfRule type="cellIs" dxfId="42" priority="2" operator="equal">
      <formula>"PROCESO"</formula>
    </cfRule>
    <cfRule type="cellIs" dxfId="41" priority="3" operator="equal">
      <formula>"CUMPLIDA"</formula>
    </cfRule>
    <cfRule type="cellIs" dxfId="40" priority="4" operator="equal">
      <formula>"VERIFICAR FECHA"</formula>
    </cfRule>
    <cfRule type="cellIs" dxfId="39" priority="5" operator="equal">
      <formula>"SIN VALOR AVANCE"</formula>
    </cfRule>
  </conditionalFormatting>
  <dataValidations xWindow="802" yWindow="455" count="7">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7:J40 J350:J353 J45:J48 J77:J80 J87:J90 J96:J99 J105:J108 J110:J113 J424:J427 J117:J120 J123:J126 J129:J132 J135:J138 J143:J146 J153:J189 J191:J194 J196:J199 J204:J207 J209:J212 J214:J217 J219:J222 J227:J230 J232:J235 J411:J414 J237:J240 J242:J253 J255:J258 J260:J263 J265:J268 J270:J273 J281:J284 J288:J295 J297:J300 J302:J317 J326:J347 J320:J323 J366:J369 J372:J375 J390:J393 J404:J407 J418:J421 J64:J67" xr:uid="{4DEAB4B3-3CB1-4B47-8893-3A092A63614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37:I40 I180:I182 I87:I90 I96:I99 I105:I108 I110:I113 I418:I421 I342:I343 I184:I189 I366:I369 I372:I375 I390:I393 I404:I407 I411:I414 I424:I427 I153:I167 I45:I48" xr:uid="{83800A9B-8980-4CEC-AAB7-389A6C46D77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37 H39 H164:H167 H180:H181 H155:H156 H189 H334:H347 H162 H153 H330:H332 H158 H187 H160 H184:H185 H45" xr:uid="{17473BAC-538F-4CFB-B900-02C6813A45AA}">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E153 E156 E160 E165 E167:E189 E330:E332 E334:E348 E350 E354" xr:uid="{4BCDBA81-88DC-429C-B273-75720F4ECEED}">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153 F156 F160 F165 F167:F168 F172 F176 F180 F187 F184 F330:F332 F334:F348 F350" xr:uid="{B76FD5F2-4D49-4283-9C3C-41121D3F896C}">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153 G334:G348 G330:G332 G156:G168 G172 G176 G180 G184 G187" xr:uid="{08433A66-9CC3-4C0A-B8B0-02F1C53F3FB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R348 R172:R174 R176:R178 R180 R184:R189 R153:R169" xr:uid="{C75DBCAB-997F-4EAB-AF88-509668C8E8E6}">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958DE-B8A0-44FB-9911-4787F28552F0}">
  <dimension ref="A3:T31"/>
  <sheetViews>
    <sheetView zoomScale="60" zoomScaleNormal="60" workbookViewId="0"/>
  </sheetViews>
  <sheetFormatPr baseColWidth="10" defaultColWidth="11.42578125" defaultRowHeight="12.75" x14ac:dyDescent="0.2"/>
  <cols>
    <col min="1" max="1" width="17.28515625" style="188" customWidth="1"/>
    <col min="2" max="2" width="24.42578125" style="188" customWidth="1"/>
    <col min="3" max="3" width="18.7109375" style="189" bestFit="1" customWidth="1"/>
    <col min="4" max="4" width="12.42578125" style="196" customWidth="1"/>
    <col min="5" max="6" width="18.140625" style="189" customWidth="1"/>
    <col min="7" max="7" width="43.85546875" style="188" customWidth="1"/>
    <col min="8" max="8" width="22.42578125" style="188" bestFit="1" customWidth="1"/>
    <col min="9" max="9" width="57.42578125" style="188" customWidth="1"/>
    <col min="10" max="10" width="50.85546875" style="188" customWidth="1"/>
    <col min="11" max="11" width="18.7109375" style="188" bestFit="1" customWidth="1"/>
    <col min="12" max="12" width="16" style="188" customWidth="1"/>
    <col min="13" max="13" width="13.28515625" style="188" bestFit="1" customWidth="1"/>
    <col min="14" max="14" width="20.5703125" style="188" bestFit="1" customWidth="1"/>
    <col min="15" max="15" width="19.7109375" style="188" bestFit="1" customWidth="1"/>
    <col min="16" max="17" width="24.5703125" style="188" bestFit="1" customWidth="1"/>
    <col min="18" max="18" width="15" style="188" bestFit="1" customWidth="1"/>
    <col min="19" max="19" width="31.7109375" style="188" bestFit="1" customWidth="1"/>
    <col min="20" max="20" width="48.5703125" style="190" customWidth="1"/>
    <col min="21" max="21" width="28" style="188" customWidth="1"/>
    <col min="22" max="16384" width="11.42578125" style="188"/>
  </cols>
  <sheetData>
    <row r="3" spans="1:20" ht="13.5" thickBot="1" x14ac:dyDescent="0.25"/>
    <row r="4" spans="1:20" ht="46.5" customHeight="1" thickBot="1" x14ac:dyDescent="0.25">
      <c r="A4" s="239" t="s">
        <v>926</v>
      </c>
      <c r="B4" s="200" t="s">
        <v>22</v>
      </c>
      <c r="C4" s="201" t="s">
        <v>3</v>
      </c>
      <c r="D4" s="201" t="s">
        <v>927</v>
      </c>
      <c r="E4" s="201" t="s">
        <v>50</v>
      </c>
      <c r="F4" s="201" t="s">
        <v>109</v>
      </c>
      <c r="G4" s="202" t="s">
        <v>52</v>
      </c>
      <c r="H4" s="201" t="s">
        <v>53</v>
      </c>
      <c r="I4" s="201" t="s">
        <v>54</v>
      </c>
      <c r="J4" s="201" t="s">
        <v>55</v>
      </c>
      <c r="K4" s="203" t="s">
        <v>56</v>
      </c>
      <c r="L4" s="203" t="s">
        <v>57</v>
      </c>
      <c r="M4" s="204" t="s">
        <v>58</v>
      </c>
      <c r="N4" s="204" t="s">
        <v>59</v>
      </c>
      <c r="O4" s="205" t="s">
        <v>60</v>
      </c>
      <c r="P4" s="205" t="s">
        <v>61</v>
      </c>
      <c r="Q4" s="206" t="s">
        <v>110</v>
      </c>
      <c r="R4" s="203" t="s">
        <v>28</v>
      </c>
      <c r="S4" s="203" t="s">
        <v>62</v>
      </c>
      <c r="T4" s="207" t="s">
        <v>928</v>
      </c>
    </row>
    <row r="5" spans="1:20" ht="343.15" customHeight="1" x14ac:dyDescent="0.2">
      <c r="A5" s="865" t="s">
        <v>929</v>
      </c>
      <c r="B5" s="235" t="s">
        <v>15</v>
      </c>
      <c r="C5" s="193" t="s">
        <v>7</v>
      </c>
      <c r="D5" s="867">
        <v>1</v>
      </c>
      <c r="E5" s="867" t="s">
        <v>930</v>
      </c>
      <c r="F5" s="867" t="s">
        <v>409</v>
      </c>
      <c r="G5" s="866" t="s">
        <v>931</v>
      </c>
      <c r="H5" s="187" t="s">
        <v>932</v>
      </c>
      <c r="I5" s="186" t="s">
        <v>933</v>
      </c>
      <c r="J5" s="186" t="s">
        <v>934</v>
      </c>
      <c r="K5" s="186" t="s">
        <v>935</v>
      </c>
      <c r="L5" s="208">
        <v>1</v>
      </c>
      <c r="M5" s="209">
        <v>43831</v>
      </c>
      <c r="N5" s="209">
        <v>43889</v>
      </c>
      <c r="O5" s="210">
        <v>8.2857142857142865</v>
      </c>
      <c r="P5" s="208">
        <v>1</v>
      </c>
      <c r="Q5" s="211">
        <v>1</v>
      </c>
      <c r="R5" s="212" t="s">
        <v>30</v>
      </c>
      <c r="S5" s="194" t="s">
        <v>936</v>
      </c>
      <c r="T5" s="866" t="s">
        <v>937</v>
      </c>
    </row>
    <row r="6" spans="1:20" ht="205.9" customHeight="1" x14ac:dyDescent="0.2">
      <c r="A6" s="865"/>
      <c r="B6" s="236" t="s">
        <v>15</v>
      </c>
      <c r="C6" s="61" t="s">
        <v>7</v>
      </c>
      <c r="D6" s="815"/>
      <c r="E6" s="815"/>
      <c r="F6" s="815"/>
      <c r="G6" s="817"/>
      <c r="H6" s="186"/>
      <c r="I6" s="69" t="s">
        <v>938</v>
      </c>
      <c r="J6" s="69" t="s">
        <v>939</v>
      </c>
      <c r="K6" s="69" t="s">
        <v>940</v>
      </c>
      <c r="L6" s="213">
        <v>4</v>
      </c>
      <c r="M6" s="214">
        <v>44287</v>
      </c>
      <c r="N6" s="214">
        <v>44651</v>
      </c>
      <c r="O6" s="215">
        <v>52</v>
      </c>
      <c r="P6" s="213">
        <v>4</v>
      </c>
      <c r="Q6" s="216">
        <v>1</v>
      </c>
      <c r="R6" s="74" t="s">
        <v>30</v>
      </c>
      <c r="S6" s="71" t="s">
        <v>936</v>
      </c>
      <c r="T6" s="817"/>
    </row>
    <row r="7" spans="1:20" ht="333.6" customHeight="1" x14ac:dyDescent="0.2">
      <c r="A7" s="865" t="s">
        <v>929</v>
      </c>
      <c r="B7" s="236" t="s">
        <v>15</v>
      </c>
      <c r="C7" s="61" t="s">
        <v>7</v>
      </c>
      <c r="D7" s="814">
        <v>2</v>
      </c>
      <c r="E7" s="814" t="s">
        <v>941</v>
      </c>
      <c r="F7" s="814" t="s">
        <v>421</v>
      </c>
      <c r="G7" s="816" t="s">
        <v>942</v>
      </c>
      <c r="H7" s="70" t="s">
        <v>943</v>
      </c>
      <c r="I7" s="69" t="s">
        <v>944</v>
      </c>
      <c r="J7" s="69" t="s">
        <v>945</v>
      </c>
      <c r="K7" s="69" t="s">
        <v>946</v>
      </c>
      <c r="L7" s="213">
        <v>1</v>
      </c>
      <c r="M7" s="214">
        <v>43831</v>
      </c>
      <c r="N7" s="214">
        <v>43889</v>
      </c>
      <c r="O7" s="215">
        <v>8.2857142857142865</v>
      </c>
      <c r="P7" s="213">
        <v>1</v>
      </c>
      <c r="Q7" s="216">
        <v>1</v>
      </c>
      <c r="R7" s="74" t="s">
        <v>30</v>
      </c>
      <c r="S7" s="71" t="s">
        <v>947</v>
      </c>
      <c r="T7" s="868" t="s">
        <v>937</v>
      </c>
    </row>
    <row r="8" spans="1:20" ht="289.89999999999998" customHeight="1" x14ac:dyDescent="0.2">
      <c r="A8" s="865"/>
      <c r="B8" s="236" t="s">
        <v>15</v>
      </c>
      <c r="C8" s="61" t="s">
        <v>7</v>
      </c>
      <c r="D8" s="834"/>
      <c r="E8" s="834"/>
      <c r="F8" s="834"/>
      <c r="G8" s="835"/>
      <c r="H8" s="187"/>
      <c r="I8" s="69" t="s">
        <v>948</v>
      </c>
      <c r="J8" s="69" t="s">
        <v>949</v>
      </c>
      <c r="K8" s="69" t="s">
        <v>950</v>
      </c>
      <c r="L8" s="213">
        <v>4</v>
      </c>
      <c r="M8" s="214">
        <v>44287</v>
      </c>
      <c r="N8" s="214">
        <v>44651</v>
      </c>
      <c r="O8" s="215">
        <v>52</v>
      </c>
      <c r="P8" s="213">
        <v>4</v>
      </c>
      <c r="Q8" s="216">
        <v>1</v>
      </c>
      <c r="R8" s="74" t="s">
        <v>30</v>
      </c>
      <c r="S8" s="71" t="s">
        <v>951</v>
      </c>
      <c r="T8" s="869"/>
    </row>
    <row r="9" spans="1:20" ht="140.25" x14ac:dyDescent="0.2">
      <c r="A9" s="865"/>
      <c r="B9" s="236" t="s">
        <v>15</v>
      </c>
      <c r="C9" s="61" t="s">
        <v>7</v>
      </c>
      <c r="D9" s="834"/>
      <c r="E9" s="834"/>
      <c r="F9" s="834"/>
      <c r="G9" s="835"/>
      <c r="H9" s="187"/>
      <c r="I9" s="69" t="s">
        <v>952</v>
      </c>
      <c r="J9" s="69" t="s">
        <v>953</v>
      </c>
      <c r="K9" s="69" t="s">
        <v>414</v>
      </c>
      <c r="L9" s="213">
        <v>1</v>
      </c>
      <c r="M9" s="214">
        <v>43770</v>
      </c>
      <c r="N9" s="214">
        <v>43951</v>
      </c>
      <c r="O9" s="215">
        <v>25.857142857142858</v>
      </c>
      <c r="P9" s="213">
        <v>1</v>
      </c>
      <c r="Q9" s="216">
        <v>1</v>
      </c>
      <c r="R9" s="74" t="s">
        <v>30</v>
      </c>
      <c r="S9" s="71" t="s">
        <v>936</v>
      </c>
      <c r="T9" s="869"/>
    </row>
    <row r="10" spans="1:20" ht="140.25" x14ac:dyDescent="0.2">
      <c r="A10" s="865"/>
      <c r="B10" s="236" t="s">
        <v>15</v>
      </c>
      <c r="C10" s="61" t="s">
        <v>7</v>
      </c>
      <c r="D10" s="815"/>
      <c r="E10" s="815"/>
      <c r="F10" s="815"/>
      <c r="G10" s="817"/>
      <c r="H10" s="186"/>
      <c r="I10" s="69" t="s">
        <v>954</v>
      </c>
      <c r="J10" s="69" t="s">
        <v>955</v>
      </c>
      <c r="K10" s="69" t="s">
        <v>414</v>
      </c>
      <c r="L10" s="213">
        <v>1</v>
      </c>
      <c r="M10" s="214">
        <v>43770</v>
      </c>
      <c r="N10" s="214">
        <v>43951</v>
      </c>
      <c r="O10" s="215">
        <v>25.857142857142858</v>
      </c>
      <c r="P10" s="213">
        <v>1</v>
      </c>
      <c r="Q10" s="216">
        <v>1</v>
      </c>
      <c r="R10" s="74" t="s">
        <v>30</v>
      </c>
      <c r="S10" s="71" t="s">
        <v>936</v>
      </c>
      <c r="T10" s="870"/>
    </row>
    <row r="11" spans="1:20" ht="343.15" customHeight="1" x14ac:dyDescent="0.2">
      <c r="A11" s="865" t="s">
        <v>929</v>
      </c>
      <c r="B11" s="236" t="s">
        <v>15</v>
      </c>
      <c r="C11" s="61" t="s">
        <v>7</v>
      </c>
      <c r="D11" s="814">
        <v>3</v>
      </c>
      <c r="E11" s="814" t="s">
        <v>956</v>
      </c>
      <c r="F11" s="814" t="s">
        <v>421</v>
      </c>
      <c r="G11" s="816" t="s">
        <v>957</v>
      </c>
      <c r="H11" s="70" t="s">
        <v>958</v>
      </c>
      <c r="I11" s="69" t="s">
        <v>959</v>
      </c>
      <c r="J11" s="69" t="s">
        <v>934</v>
      </c>
      <c r="K11" s="69" t="s">
        <v>935</v>
      </c>
      <c r="L11" s="213">
        <v>1</v>
      </c>
      <c r="M11" s="214">
        <v>43831</v>
      </c>
      <c r="N11" s="214">
        <v>43889</v>
      </c>
      <c r="O11" s="215">
        <v>8.2857142857142865</v>
      </c>
      <c r="P11" s="213">
        <v>1</v>
      </c>
      <c r="Q11" s="216">
        <v>1</v>
      </c>
      <c r="R11" s="74" t="s">
        <v>30</v>
      </c>
      <c r="S11" s="71" t="s">
        <v>936</v>
      </c>
      <c r="T11" s="871" t="s">
        <v>937</v>
      </c>
    </row>
    <row r="12" spans="1:20" ht="179.45" customHeight="1" x14ac:dyDescent="0.2">
      <c r="A12" s="865"/>
      <c r="B12" s="236" t="s">
        <v>15</v>
      </c>
      <c r="C12" s="61" t="s">
        <v>7</v>
      </c>
      <c r="D12" s="815"/>
      <c r="E12" s="815"/>
      <c r="F12" s="815"/>
      <c r="G12" s="817"/>
      <c r="H12" s="186"/>
      <c r="I12" s="69" t="s">
        <v>960</v>
      </c>
      <c r="J12" s="69" t="s">
        <v>961</v>
      </c>
      <c r="K12" s="69" t="s">
        <v>950</v>
      </c>
      <c r="L12" s="213">
        <v>4</v>
      </c>
      <c r="M12" s="214">
        <v>44287</v>
      </c>
      <c r="N12" s="214">
        <v>44651</v>
      </c>
      <c r="O12" s="215">
        <v>52</v>
      </c>
      <c r="P12" s="213">
        <v>4</v>
      </c>
      <c r="Q12" s="216">
        <v>1</v>
      </c>
      <c r="R12" s="74" t="s">
        <v>30</v>
      </c>
      <c r="S12" s="71" t="s">
        <v>951</v>
      </c>
      <c r="T12" s="870"/>
    </row>
    <row r="13" spans="1:20" ht="326.45" customHeight="1" x14ac:dyDescent="0.2">
      <c r="A13" s="865" t="s">
        <v>929</v>
      </c>
      <c r="B13" s="236" t="s">
        <v>15</v>
      </c>
      <c r="C13" s="61" t="s">
        <v>7</v>
      </c>
      <c r="D13" s="814">
        <v>4</v>
      </c>
      <c r="E13" s="814" t="s">
        <v>962</v>
      </c>
      <c r="F13" s="814" t="s">
        <v>409</v>
      </c>
      <c r="G13" s="816" t="s">
        <v>963</v>
      </c>
      <c r="H13" s="70" t="s">
        <v>964</v>
      </c>
      <c r="I13" s="69" t="s">
        <v>965</v>
      </c>
      <c r="J13" s="69" t="s">
        <v>966</v>
      </c>
      <c r="K13" s="69" t="s">
        <v>946</v>
      </c>
      <c r="L13" s="213">
        <v>1</v>
      </c>
      <c r="M13" s="214">
        <v>43831</v>
      </c>
      <c r="N13" s="214">
        <v>43889</v>
      </c>
      <c r="O13" s="215">
        <v>8.2857142857142865</v>
      </c>
      <c r="P13" s="213">
        <v>1</v>
      </c>
      <c r="Q13" s="216">
        <v>1</v>
      </c>
      <c r="R13" s="74" t="s">
        <v>30</v>
      </c>
      <c r="S13" s="71" t="s">
        <v>936</v>
      </c>
      <c r="T13" s="871" t="s">
        <v>937</v>
      </c>
    </row>
    <row r="14" spans="1:20" ht="164.25" customHeight="1" x14ac:dyDescent="0.2">
      <c r="A14" s="865"/>
      <c r="B14" s="236" t="s">
        <v>15</v>
      </c>
      <c r="C14" s="61" t="s">
        <v>7</v>
      </c>
      <c r="D14" s="815"/>
      <c r="E14" s="815"/>
      <c r="F14" s="815"/>
      <c r="G14" s="817"/>
      <c r="H14" s="186"/>
      <c r="I14" s="69" t="s">
        <v>967</v>
      </c>
      <c r="J14" s="69" t="s">
        <v>968</v>
      </c>
      <c r="K14" s="69" t="s">
        <v>950</v>
      </c>
      <c r="L14" s="213">
        <v>4</v>
      </c>
      <c r="M14" s="214">
        <v>44287</v>
      </c>
      <c r="N14" s="214">
        <v>44651</v>
      </c>
      <c r="O14" s="215">
        <v>52</v>
      </c>
      <c r="P14" s="213">
        <v>4</v>
      </c>
      <c r="Q14" s="216">
        <v>1</v>
      </c>
      <c r="R14" s="74" t="s">
        <v>30</v>
      </c>
      <c r="S14" s="71" t="s">
        <v>951</v>
      </c>
      <c r="T14" s="870"/>
    </row>
    <row r="15" spans="1:20" ht="318.60000000000002" customHeight="1" x14ac:dyDescent="0.2">
      <c r="A15" s="865" t="s">
        <v>929</v>
      </c>
      <c r="B15" s="236" t="s">
        <v>15</v>
      </c>
      <c r="C15" s="61" t="s">
        <v>7</v>
      </c>
      <c r="D15" s="814">
        <v>5</v>
      </c>
      <c r="E15" s="814" t="s">
        <v>969</v>
      </c>
      <c r="F15" s="814" t="s">
        <v>409</v>
      </c>
      <c r="G15" s="816" t="s">
        <v>970</v>
      </c>
      <c r="H15" s="70" t="s">
        <v>971</v>
      </c>
      <c r="I15" s="69" t="s">
        <v>972</v>
      </c>
      <c r="J15" s="69" t="s">
        <v>973</v>
      </c>
      <c r="K15" s="69" t="s">
        <v>946</v>
      </c>
      <c r="L15" s="213">
        <v>1</v>
      </c>
      <c r="M15" s="214">
        <v>43831</v>
      </c>
      <c r="N15" s="214">
        <v>43889</v>
      </c>
      <c r="O15" s="215">
        <v>8.2857142857142865</v>
      </c>
      <c r="P15" s="213">
        <v>1</v>
      </c>
      <c r="Q15" s="216">
        <v>1</v>
      </c>
      <c r="R15" s="74" t="s">
        <v>30</v>
      </c>
      <c r="S15" s="71" t="s">
        <v>936</v>
      </c>
      <c r="T15" s="816" t="s">
        <v>937</v>
      </c>
    </row>
    <row r="16" spans="1:20" ht="121.15" customHeight="1" x14ac:dyDescent="0.2">
      <c r="A16" s="865"/>
      <c r="B16" s="237" t="s">
        <v>15</v>
      </c>
      <c r="C16" s="191" t="s">
        <v>7</v>
      </c>
      <c r="D16" s="815"/>
      <c r="E16" s="815"/>
      <c r="F16" s="815"/>
      <c r="G16" s="817"/>
      <c r="H16" s="187"/>
      <c r="I16" s="70" t="s">
        <v>974</v>
      </c>
      <c r="J16" s="70" t="s">
        <v>975</v>
      </c>
      <c r="K16" s="70" t="s">
        <v>950</v>
      </c>
      <c r="L16" s="217">
        <v>4</v>
      </c>
      <c r="M16" s="218">
        <v>44287</v>
      </c>
      <c r="N16" s="218">
        <v>44651</v>
      </c>
      <c r="O16" s="219">
        <v>52</v>
      </c>
      <c r="P16" s="217">
        <v>4</v>
      </c>
      <c r="Q16" s="220">
        <v>1</v>
      </c>
      <c r="R16" s="221" t="s">
        <v>30</v>
      </c>
      <c r="S16" s="192" t="s">
        <v>951</v>
      </c>
      <c r="T16" s="817"/>
    </row>
    <row r="17" spans="1:20" ht="409.15" customHeight="1" thickBot="1" x14ac:dyDescent="0.25">
      <c r="A17" s="865" t="s">
        <v>929</v>
      </c>
      <c r="B17" s="238" t="s">
        <v>15</v>
      </c>
      <c r="C17" s="197" t="s">
        <v>7</v>
      </c>
      <c r="D17" s="814">
        <v>6</v>
      </c>
      <c r="E17" s="814" t="s">
        <v>976</v>
      </c>
      <c r="F17" s="814" t="s">
        <v>409</v>
      </c>
      <c r="G17" s="816" t="s">
        <v>977</v>
      </c>
      <c r="H17" s="198" t="s">
        <v>978</v>
      </c>
      <c r="I17" s="198" t="s">
        <v>979</v>
      </c>
      <c r="J17" s="198" t="s">
        <v>980</v>
      </c>
      <c r="K17" s="198" t="s">
        <v>946</v>
      </c>
      <c r="L17" s="222">
        <v>1</v>
      </c>
      <c r="M17" s="223">
        <v>43831</v>
      </c>
      <c r="N17" s="223">
        <v>43889</v>
      </c>
      <c r="O17" s="224">
        <v>8.2857142857142865</v>
      </c>
      <c r="P17" s="222">
        <v>1</v>
      </c>
      <c r="Q17" s="225">
        <v>1</v>
      </c>
      <c r="R17" s="226" t="s">
        <v>30</v>
      </c>
      <c r="S17" s="199" t="s">
        <v>936</v>
      </c>
      <c r="T17" s="816" t="s">
        <v>937</v>
      </c>
    </row>
    <row r="18" spans="1:20" ht="303.60000000000002" customHeight="1" x14ac:dyDescent="0.2">
      <c r="A18" s="865"/>
      <c r="B18" s="235" t="s">
        <v>15</v>
      </c>
      <c r="C18" s="193" t="s">
        <v>7</v>
      </c>
      <c r="D18" s="815"/>
      <c r="E18" s="815"/>
      <c r="F18" s="815"/>
      <c r="G18" s="817"/>
      <c r="H18" s="186"/>
      <c r="I18" s="186" t="s">
        <v>981</v>
      </c>
      <c r="J18" s="186" t="s">
        <v>982</v>
      </c>
      <c r="K18" s="186" t="s">
        <v>950</v>
      </c>
      <c r="L18" s="208">
        <v>4</v>
      </c>
      <c r="M18" s="209">
        <v>44287</v>
      </c>
      <c r="N18" s="209">
        <v>44651</v>
      </c>
      <c r="O18" s="210">
        <v>52</v>
      </c>
      <c r="P18" s="208">
        <v>4</v>
      </c>
      <c r="Q18" s="211">
        <v>1</v>
      </c>
      <c r="R18" s="212" t="s">
        <v>30</v>
      </c>
      <c r="S18" s="194" t="s">
        <v>951</v>
      </c>
      <c r="T18" s="817"/>
    </row>
    <row r="19" spans="1:20" ht="14.45" customHeight="1" x14ac:dyDescent="0.2">
      <c r="A19" s="859" t="s">
        <v>983</v>
      </c>
      <c r="B19" s="860"/>
      <c r="C19" s="861"/>
      <c r="D19" s="232">
        <v>6</v>
      </c>
    </row>
    <row r="20" spans="1:20" ht="229.5" x14ac:dyDescent="0.2">
      <c r="A20" s="853" t="s">
        <v>929</v>
      </c>
      <c r="B20" s="530" t="s">
        <v>12</v>
      </c>
      <c r="C20" s="259" t="s">
        <v>7</v>
      </c>
      <c r="D20" s="864">
        <v>1</v>
      </c>
      <c r="E20" s="862" t="s">
        <v>122</v>
      </c>
      <c r="F20" s="862" t="s">
        <v>123</v>
      </c>
      <c r="G20" s="863" t="s">
        <v>124</v>
      </c>
      <c r="H20" s="863" t="s">
        <v>125</v>
      </c>
      <c r="I20" s="531" t="s">
        <v>126</v>
      </c>
      <c r="J20" s="532" t="s">
        <v>127</v>
      </c>
      <c r="K20" s="532" t="s">
        <v>128</v>
      </c>
      <c r="L20" s="533">
        <v>1</v>
      </c>
      <c r="M20" s="534">
        <v>44136</v>
      </c>
      <c r="N20" s="534">
        <v>44865</v>
      </c>
      <c r="O20" s="227">
        <f t="shared" ref="O20:O21" si="0">(N20-M20)/7</f>
        <v>104.14285714285714</v>
      </c>
      <c r="P20" s="228">
        <v>1</v>
      </c>
      <c r="Q20" s="229">
        <f t="shared" ref="Q20:Q21" si="1">P20/L20</f>
        <v>1</v>
      </c>
      <c r="R20" s="230" t="str">
        <f>IF(ISNUMBER(Q20),IF(Q20=100%,"CUMPLIDA",IF(AND(ISNUMBER(N20),ISNUMBER(CGR!$Q$4)), IF(N20&lt;CGR!$Q$4,"INCUMPLIDA","PROCESO"), "VERIFICAR FECHA")),"SIN VALOR AVANCE")</f>
        <v>CUMPLIDA</v>
      </c>
      <c r="S20" s="231" t="s">
        <v>129</v>
      </c>
      <c r="T20" s="854"/>
    </row>
    <row r="21" spans="1:20" ht="216.75" x14ac:dyDescent="0.2">
      <c r="A21" s="853"/>
      <c r="B21" s="530" t="s">
        <v>12</v>
      </c>
      <c r="C21" s="259" t="s">
        <v>7</v>
      </c>
      <c r="D21" s="864"/>
      <c r="E21" s="862"/>
      <c r="F21" s="862"/>
      <c r="G21" s="863"/>
      <c r="H21" s="863"/>
      <c r="I21" s="532" t="s">
        <v>130</v>
      </c>
      <c r="J21" s="532" t="s">
        <v>127</v>
      </c>
      <c r="K21" s="532" t="s">
        <v>128</v>
      </c>
      <c r="L21" s="533">
        <v>1</v>
      </c>
      <c r="M21" s="534">
        <v>44866</v>
      </c>
      <c r="N21" s="534">
        <v>45230</v>
      </c>
      <c r="O21" s="227">
        <f t="shared" si="0"/>
        <v>52</v>
      </c>
      <c r="P21" s="228">
        <v>0</v>
      </c>
      <c r="Q21" s="229">
        <f t="shared" si="1"/>
        <v>0</v>
      </c>
      <c r="R21" s="230" t="str">
        <f>IF(ISNUMBER(Q21),IF(Q21=100%,"CUMPLIDA",IF(AND(ISNUMBER(N21),ISNUMBER(CGR!$Q$4)), IF(N21&lt;CGR!$Q$4,"INCUMPLIDA","PROCESO"), "VERIFICAR FECHA")),"SIN VALOR AVANCE")</f>
        <v>PROCESO</v>
      </c>
      <c r="S21" s="233" t="s">
        <v>131</v>
      </c>
      <c r="T21" s="855"/>
    </row>
    <row r="22" spans="1:20" ht="14.45" customHeight="1" x14ac:dyDescent="0.2">
      <c r="A22" s="856" t="s">
        <v>984</v>
      </c>
      <c r="B22" s="857"/>
      <c r="C22" s="858"/>
      <c r="D22" s="234">
        <v>1</v>
      </c>
    </row>
    <row r="23" spans="1:20" ht="14.45" customHeight="1" x14ac:dyDescent="0.2">
      <c r="A23" s="541"/>
      <c r="B23" s="541"/>
      <c r="C23" s="541"/>
      <c r="D23" s="542"/>
    </row>
    <row r="24" spans="1:20" ht="15.75" x14ac:dyDescent="0.25">
      <c r="A24" s="636" t="s">
        <v>985</v>
      </c>
      <c r="B24" s="637"/>
      <c r="C24" s="633">
        <v>44904</v>
      </c>
    </row>
    <row r="25" spans="1:20" ht="15" x14ac:dyDescent="0.2">
      <c r="A25" s="642" t="s">
        <v>986</v>
      </c>
      <c r="B25" s="637"/>
      <c r="C25" s="634">
        <v>12</v>
      </c>
    </row>
    <row r="26" spans="1:20" ht="15" x14ac:dyDescent="0.2">
      <c r="A26" s="642" t="s">
        <v>987</v>
      </c>
      <c r="B26" s="637"/>
      <c r="C26" s="634">
        <v>1</v>
      </c>
    </row>
    <row r="27" spans="1:20" ht="15" x14ac:dyDescent="0.2">
      <c r="A27" s="642" t="s">
        <v>988</v>
      </c>
      <c r="B27" s="637"/>
      <c r="C27" s="634">
        <v>176</v>
      </c>
    </row>
    <row r="28" spans="1:20" ht="15" x14ac:dyDescent="0.2">
      <c r="A28" s="641" t="s">
        <v>989</v>
      </c>
      <c r="B28" s="640"/>
      <c r="C28" s="634">
        <v>13</v>
      </c>
    </row>
    <row r="29" spans="1:20" ht="15" x14ac:dyDescent="0.2">
      <c r="A29" s="648" t="s">
        <v>990</v>
      </c>
      <c r="B29" s="649"/>
      <c r="C29" s="634">
        <v>0</v>
      </c>
    </row>
    <row r="30" spans="1:20" ht="15.75" x14ac:dyDescent="0.25">
      <c r="A30" s="638" t="s">
        <v>13</v>
      </c>
      <c r="B30" s="639"/>
      <c r="C30" s="635">
        <f>SUM(C25:C29)</f>
        <v>202</v>
      </c>
    </row>
    <row r="31" spans="1:20" ht="15" x14ac:dyDescent="0.2">
      <c r="A31" s="1"/>
      <c r="B31" s="1"/>
    </row>
  </sheetData>
  <sheetProtection algorithmName="SHA-512" hashValue="7A4pIDkb/lBDHZ0tOHict31UrvRL0YeM0D+ycBv2qLdFOTQbO6gtFtscUHHPZobrl+WHFECcxdO6dQlURG4uDg==" saltValue="LFb4Bs0BW0S9TBLt6DyA8g==" spinCount="100000" sheet="1" objects="1" scenarios="1"/>
  <mergeCells count="45">
    <mergeCell ref="T17:T18"/>
    <mergeCell ref="A17:A18"/>
    <mergeCell ref="T5:T6"/>
    <mergeCell ref="T7:T10"/>
    <mergeCell ref="T11:T12"/>
    <mergeCell ref="T13:T14"/>
    <mergeCell ref="T15:T16"/>
    <mergeCell ref="E17:E18"/>
    <mergeCell ref="F17:F18"/>
    <mergeCell ref="G17:G18"/>
    <mergeCell ref="E13:E14"/>
    <mergeCell ref="F13:F14"/>
    <mergeCell ref="G13:G14"/>
    <mergeCell ref="E15:E16"/>
    <mergeCell ref="F15:F16"/>
    <mergeCell ref="G15:G16"/>
    <mergeCell ref="D17:D18"/>
    <mergeCell ref="A15:A16"/>
    <mergeCell ref="A13:A14"/>
    <mergeCell ref="A11:A12"/>
    <mergeCell ref="G11:G12"/>
    <mergeCell ref="F11:F12"/>
    <mergeCell ref="E11:E12"/>
    <mergeCell ref="D11:D12"/>
    <mergeCell ref="D13:D14"/>
    <mergeCell ref="D15:D16"/>
    <mergeCell ref="A5:A6"/>
    <mergeCell ref="G5:G6"/>
    <mergeCell ref="F5:F6"/>
    <mergeCell ref="E5:E6"/>
    <mergeCell ref="A7:A10"/>
    <mergeCell ref="G7:G10"/>
    <mergeCell ref="F7:F10"/>
    <mergeCell ref="E7:E10"/>
    <mergeCell ref="D5:D6"/>
    <mergeCell ref="D7:D10"/>
    <mergeCell ref="A20:A21"/>
    <mergeCell ref="T20:T21"/>
    <mergeCell ref="A22:C22"/>
    <mergeCell ref="A19:C19"/>
    <mergeCell ref="E20:E21"/>
    <mergeCell ref="F20:F21"/>
    <mergeCell ref="G20:G21"/>
    <mergeCell ref="H20:H21"/>
    <mergeCell ref="D20:D21"/>
  </mergeCells>
  <conditionalFormatting sqref="R20:R21">
    <cfRule type="cellIs" dxfId="38" priority="1" operator="equal">
      <formula>"INCUMPLIDA"</formula>
    </cfRule>
    <cfRule type="cellIs" dxfId="37" priority="2" operator="equal">
      <formula>"PROCESO"</formula>
    </cfRule>
    <cfRule type="cellIs" dxfId="36" priority="3" operator="equal">
      <formula>"CUMPLIDA"</formula>
    </cfRule>
    <cfRule type="cellIs" dxfId="35" priority="4" operator="equal">
      <formula>"VERIFICAR FECHA"</formula>
    </cfRule>
    <cfRule type="cellIs" dxfId="34" priority="5" operator="equal">
      <formula>"SIN VALOR AVANCE"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CDA82-E208-4FAF-A40E-E2F32279F220}">
  <dimension ref="A1:S122"/>
  <sheetViews>
    <sheetView topLeftCell="B1" zoomScale="42" zoomScaleNormal="42" workbookViewId="0">
      <selection activeCell="K12" sqref="K12"/>
    </sheetView>
  </sheetViews>
  <sheetFormatPr baseColWidth="10" defaultColWidth="11.42578125" defaultRowHeight="15" x14ac:dyDescent="0.2"/>
  <cols>
    <col min="1" max="1" width="11.42578125" style="540"/>
    <col min="2" max="2" width="20.42578125" style="2" customWidth="1"/>
    <col min="3" max="3" width="11.42578125" style="20" customWidth="1"/>
    <col min="4" max="4" width="17.5703125" style="20" customWidth="1"/>
    <col min="5" max="5" width="13.28515625" style="20" customWidth="1"/>
    <col min="6" max="6" width="87.28515625" style="34" customWidth="1"/>
    <col min="7" max="7" width="26.85546875" style="34" customWidth="1"/>
    <col min="8" max="8" width="64" style="616" customWidth="1"/>
    <col min="9" max="9" width="36.28515625" style="617" customWidth="1"/>
    <col min="10" max="10" width="34.42578125" style="617" customWidth="1"/>
    <col min="11" max="11" width="25.7109375" style="618" customWidth="1"/>
    <col min="12" max="12" width="21.7109375" style="618" customWidth="1"/>
    <col min="13" max="13" width="22.85546875" style="618" customWidth="1"/>
    <col min="14" max="14" width="26.85546875" style="550" customWidth="1"/>
    <col min="15" max="15" width="24.28515625" style="550" customWidth="1"/>
    <col min="16" max="16" width="22.28515625" style="550" customWidth="1"/>
    <col min="17" max="17" width="27" style="550" customWidth="1"/>
    <col min="18" max="18" width="81.5703125" style="548" customWidth="1"/>
    <col min="19" max="16384" width="11.42578125" style="2"/>
  </cols>
  <sheetData>
    <row r="1" spans="1:18" x14ac:dyDescent="0.2">
      <c r="A1" s="21"/>
      <c r="B1" s="872"/>
      <c r="C1" s="873"/>
      <c r="D1" s="798" t="s">
        <v>103</v>
      </c>
      <c r="E1" s="798"/>
      <c r="F1" s="798"/>
      <c r="G1" s="798"/>
      <c r="H1" s="798"/>
      <c r="I1" s="876"/>
      <c r="J1" s="876"/>
      <c r="K1" s="876"/>
      <c r="L1" s="876"/>
      <c r="M1" s="876"/>
      <c r="N1" s="798"/>
      <c r="O1" s="798"/>
      <c r="P1" s="798"/>
      <c r="Q1" s="798"/>
      <c r="R1" s="877"/>
    </row>
    <row r="2" spans="1:18" x14ac:dyDescent="0.2">
      <c r="A2" s="21"/>
      <c r="B2" s="874"/>
      <c r="C2" s="875"/>
      <c r="D2" s="801"/>
      <c r="E2" s="801"/>
      <c r="F2" s="801"/>
      <c r="G2" s="801"/>
      <c r="H2" s="801"/>
      <c r="I2" s="878"/>
      <c r="J2" s="878"/>
      <c r="K2" s="878"/>
      <c r="L2" s="878"/>
      <c r="M2" s="878"/>
      <c r="N2" s="801"/>
      <c r="O2" s="801"/>
      <c r="P2" s="801"/>
      <c r="Q2" s="801"/>
      <c r="R2" s="879"/>
    </row>
    <row r="3" spans="1:18" x14ac:dyDescent="0.2">
      <c r="A3" s="21"/>
      <c r="B3" s="874"/>
      <c r="C3" s="875"/>
      <c r="D3" s="797"/>
      <c r="E3" s="797"/>
      <c r="F3" s="797"/>
      <c r="G3" s="797"/>
      <c r="H3" s="797"/>
      <c r="I3" s="797"/>
      <c r="J3" s="797"/>
      <c r="K3" s="797"/>
      <c r="L3" s="797"/>
      <c r="M3" s="797"/>
      <c r="N3" s="797"/>
      <c r="O3" s="797"/>
      <c r="P3" s="797"/>
      <c r="Q3" s="797"/>
      <c r="R3" s="880"/>
    </row>
    <row r="4" spans="1:18" ht="15.75" x14ac:dyDescent="0.2">
      <c r="A4" s="21"/>
      <c r="B4" s="806" t="s">
        <v>41</v>
      </c>
      <c r="C4" s="807"/>
      <c r="D4" s="807"/>
      <c r="E4" s="807"/>
      <c r="F4" s="807"/>
      <c r="G4" s="807"/>
      <c r="H4" s="807"/>
      <c r="I4" s="807"/>
      <c r="J4" s="807"/>
      <c r="K4" s="22"/>
      <c r="L4" s="881"/>
      <c r="M4" s="881"/>
      <c r="N4" s="881"/>
      <c r="O4" s="881"/>
      <c r="P4" s="881"/>
      <c r="Q4" s="604"/>
      <c r="R4" s="544"/>
    </row>
    <row r="5" spans="1:18" ht="15.75" x14ac:dyDescent="0.2">
      <c r="A5" s="21"/>
      <c r="B5" s="12" t="s">
        <v>42</v>
      </c>
      <c r="C5" s="22"/>
      <c r="D5" s="22"/>
      <c r="E5" s="22" t="s">
        <v>991</v>
      </c>
      <c r="F5" s="27"/>
      <c r="G5" s="27"/>
      <c r="H5" s="27"/>
      <c r="I5" s="27"/>
      <c r="J5" s="27"/>
      <c r="K5" s="22"/>
      <c r="L5" s="881"/>
      <c r="M5" s="881"/>
      <c r="N5" s="881"/>
      <c r="O5" s="881"/>
      <c r="P5" s="881"/>
      <c r="Q5" s="604"/>
      <c r="R5" s="544"/>
    </row>
    <row r="6" spans="1:18" ht="15.75" x14ac:dyDescent="0.2">
      <c r="A6" s="21"/>
      <c r="B6" s="12" t="s">
        <v>105</v>
      </c>
      <c r="C6" s="22"/>
      <c r="D6" s="22"/>
      <c r="E6" s="22"/>
      <c r="F6" s="27"/>
      <c r="G6" s="27"/>
      <c r="H6" s="27"/>
      <c r="I6" s="27"/>
      <c r="J6" s="27"/>
      <c r="K6" s="22"/>
      <c r="L6" s="882" t="s">
        <v>992</v>
      </c>
      <c r="M6" s="882"/>
      <c r="N6" s="882"/>
      <c r="O6" s="882"/>
      <c r="P6" s="882"/>
      <c r="Q6" s="693">
        <v>44742</v>
      </c>
      <c r="R6" s="544"/>
    </row>
    <row r="7" spans="1:18" ht="15.75" x14ac:dyDescent="0.2">
      <c r="A7" s="21"/>
      <c r="B7" s="12" t="s">
        <v>106</v>
      </c>
      <c r="C7" s="22"/>
      <c r="D7" s="22"/>
      <c r="E7" s="22"/>
      <c r="F7" s="27"/>
      <c r="G7" s="27"/>
      <c r="H7" s="27"/>
      <c r="I7" s="27"/>
      <c r="J7" s="27"/>
      <c r="K7" s="22"/>
      <c r="L7" s="808"/>
      <c r="M7" s="808"/>
      <c r="N7" s="808"/>
      <c r="O7" s="808"/>
      <c r="P7" s="808"/>
      <c r="Q7" s="543"/>
      <c r="R7" s="544"/>
    </row>
    <row r="8" spans="1:18" ht="15.75" x14ac:dyDescent="0.2">
      <c r="A8" s="21"/>
      <c r="B8" s="12" t="s">
        <v>107</v>
      </c>
      <c r="C8" s="22"/>
      <c r="D8" s="22"/>
      <c r="E8" s="22"/>
      <c r="F8" s="27"/>
      <c r="G8" s="27"/>
      <c r="H8" s="27"/>
      <c r="I8" s="27"/>
      <c r="J8" s="27"/>
      <c r="K8" s="22"/>
      <c r="L8" s="811" t="s">
        <v>993</v>
      </c>
      <c r="M8" s="811"/>
      <c r="N8" s="811"/>
      <c r="O8" s="811"/>
      <c r="P8" s="811"/>
      <c r="Q8" s="545">
        <v>44904</v>
      </c>
      <c r="R8" s="544"/>
    </row>
    <row r="9" spans="1:18" ht="15.75" x14ac:dyDescent="0.2">
      <c r="A9" s="21"/>
      <c r="B9" s="14"/>
      <c r="C9" s="17"/>
      <c r="D9" s="17"/>
      <c r="E9" s="17"/>
      <c r="F9" s="28"/>
      <c r="G9" s="28"/>
      <c r="H9" s="28"/>
      <c r="I9" s="28"/>
      <c r="J9" s="28"/>
      <c r="K9" s="17"/>
      <c r="L9" s="17"/>
      <c r="M9" s="546"/>
      <c r="N9" s="546"/>
      <c r="O9" s="546"/>
      <c r="P9" s="546"/>
      <c r="Q9" s="546"/>
      <c r="R9" s="547"/>
    </row>
    <row r="10" spans="1:18" s="9" customFormat="1" ht="63" x14ac:dyDescent="0.25">
      <c r="A10" s="131"/>
      <c r="B10" s="29" t="s">
        <v>22</v>
      </c>
      <c r="C10" s="29" t="s">
        <v>3</v>
      </c>
      <c r="D10" s="29" t="s">
        <v>994</v>
      </c>
      <c r="E10" s="29" t="s">
        <v>995</v>
      </c>
      <c r="F10" s="35" t="s">
        <v>52</v>
      </c>
      <c r="G10" s="29" t="s">
        <v>53</v>
      </c>
      <c r="H10" s="29" t="s">
        <v>54</v>
      </c>
      <c r="I10" s="29" t="s">
        <v>55</v>
      </c>
      <c r="J10" s="30" t="s">
        <v>56</v>
      </c>
      <c r="K10" s="30" t="s">
        <v>57</v>
      </c>
      <c r="L10" s="31" t="s">
        <v>58</v>
      </c>
      <c r="M10" s="31" t="s">
        <v>59</v>
      </c>
      <c r="N10" s="7" t="s">
        <v>60</v>
      </c>
      <c r="O10" s="32" t="s">
        <v>61</v>
      </c>
      <c r="P10" s="33" t="s">
        <v>110</v>
      </c>
      <c r="Q10" s="30" t="s">
        <v>28</v>
      </c>
      <c r="R10" s="30" t="s">
        <v>62</v>
      </c>
    </row>
    <row r="11" spans="1:18" ht="150.75" x14ac:dyDescent="0.2">
      <c r="B11" s="90" t="s">
        <v>12</v>
      </c>
      <c r="C11" s="104" t="s">
        <v>11</v>
      </c>
      <c r="D11" s="885" t="s">
        <v>996</v>
      </c>
      <c r="E11" s="919" t="s">
        <v>997</v>
      </c>
      <c r="F11" s="922" t="s">
        <v>998</v>
      </c>
      <c r="G11" s="922" t="s">
        <v>999</v>
      </c>
      <c r="H11" s="922" t="s">
        <v>1000</v>
      </c>
      <c r="I11" s="92"/>
      <c r="J11" s="92" t="s">
        <v>1001</v>
      </c>
      <c r="K11" s="115">
        <v>2</v>
      </c>
      <c r="L11" s="93">
        <v>42795</v>
      </c>
      <c r="M11" s="93">
        <v>42853</v>
      </c>
      <c r="N11" s="116">
        <f t="shared" ref="N11:N65" si="0">(M11-L11)/7</f>
        <v>8.2857142857142865</v>
      </c>
      <c r="O11" s="115">
        <v>2</v>
      </c>
      <c r="P11" s="117">
        <f>O11/K11</f>
        <v>1</v>
      </c>
      <c r="Q11" s="104" t="str">
        <f>IF(ISNUMBER(P11),IF(P11=100%,"CUMPLIDA",IF(AND(ISNUMBER(M11),ISNUMBER(OCI!$Q$6)), IF(M11&lt;OCI!$Q$6,"INCUMPLIDA","PROCESO"), "VERIFICAR FECHA")),"SIN VALOR AVANCE")</f>
        <v>CUMPLIDA</v>
      </c>
      <c r="R11" s="94" t="s">
        <v>1002</v>
      </c>
    </row>
    <row r="12" spans="1:18" ht="150.75" x14ac:dyDescent="0.2">
      <c r="B12" s="90" t="s">
        <v>12</v>
      </c>
      <c r="C12" s="104" t="s">
        <v>11</v>
      </c>
      <c r="D12" s="886"/>
      <c r="E12" s="920"/>
      <c r="F12" s="923"/>
      <c r="G12" s="923"/>
      <c r="H12" s="925"/>
      <c r="I12" s="92"/>
      <c r="J12" s="92" t="s">
        <v>1003</v>
      </c>
      <c r="K12" s="115">
        <v>1</v>
      </c>
      <c r="L12" s="93">
        <v>42795</v>
      </c>
      <c r="M12" s="93">
        <v>43098</v>
      </c>
      <c r="N12" s="116">
        <f t="shared" si="0"/>
        <v>43.285714285714285</v>
      </c>
      <c r="O12" s="115">
        <v>1</v>
      </c>
      <c r="P12" s="117">
        <f t="shared" ref="P12:P95" si="1">O12/K12</f>
        <v>1</v>
      </c>
      <c r="Q12" s="104" t="str">
        <f>IF(ISNUMBER(P12),IF(P12=100%,"CUMPLIDA",IF(AND(ISNUMBER(M12),ISNUMBER(OCI!$Q$6)), IF(M12&lt;OCI!$Q$6,"INCUMPLIDA","PROCESO"), "VERIFICAR FECHA")),"SIN VALOR AVANCE")</f>
        <v>CUMPLIDA</v>
      </c>
      <c r="R12" s="94" t="s">
        <v>1004</v>
      </c>
    </row>
    <row r="13" spans="1:18" ht="150.75" x14ac:dyDescent="0.2">
      <c r="B13" s="90" t="s">
        <v>12</v>
      </c>
      <c r="C13" s="104" t="s">
        <v>11</v>
      </c>
      <c r="D13" s="886"/>
      <c r="E13" s="920"/>
      <c r="F13" s="923"/>
      <c r="G13" s="923"/>
      <c r="H13" s="92" t="s">
        <v>1005</v>
      </c>
      <c r="I13" s="92"/>
      <c r="J13" s="92" t="s">
        <v>1006</v>
      </c>
      <c r="K13" s="115">
        <v>1</v>
      </c>
      <c r="L13" s="93">
        <v>42767</v>
      </c>
      <c r="M13" s="93">
        <v>43098</v>
      </c>
      <c r="N13" s="116">
        <f t="shared" si="0"/>
        <v>47.285714285714285</v>
      </c>
      <c r="O13" s="115">
        <v>1</v>
      </c>
      <c r="P13" s="117">
        <f t="shared" si="1"/>
        <v>1</v>
      </c>
      <c r="Q13" s="104" t="str">
        <f>IF(ISNUMBER(P13),IF(P13=100%,"CUMPLIDA",IF(AND(ISNUMBER(M13),ISNUMBER(OCI!$Q$6)), IF(M13&lt;OCI!$Q$6,"INCUMPLIDA","PROCESO"), "VERIFICAR FECHA")),"SIN VALOR AVANCE")</f>
        <v>CUMPLIDA</v>
      </c>
      <c r="R13" s="94" t="s">
        <v>1007</v>
      </c>
    </row>
    <row r="14" spans="1:18" ht="105.75" x14ac:dyDescent="0.2">
      <c r="B14" s="90" t="s">
        <v>12</v>
      </c>
      <c r="C14" s="104" t="s">
        <v>11</v>
      </c>
      <c r="D14" s="886"/>
      <c r="E14" s="920"/>
      <c r="F14" s="923"/>
      <c r="G14" s="923"/>
      <c r="H14" s="92" t="s">
        <v>1008</v>
      </c>
      <c r="I14" s="92"/>
      <c r="J14" s="92" t="s">
        <v>1006</v>
      </c>
      <c r="K14" s="115">
        <v>1</v>
      </c>
      <c r="L14" s="93">
        <v>42767</v>
      </c>
      <c r="M14" s="93">
        <v>43098</v>
      </c>
      <c r="N14" s="116">
        <f t="shared" si="0"/>
        <v>47.285714285714285</v>
      </c>
      <c r="O14" s="115">
        <v>1</v>
      </c>
      <c r="P14" s="117">
        <f t="shared" si="1"/>
        <v>1</v>
      </c>
      <c r="Q14" s="104" t="str">
        <f>IF(ISNUMBER(P14),IF(P14=100%,"CUMPLIDA",IF(AND(ISNUMBER(M14),ISNUMBER(OCI!$Q$6)), IF(M14&lt;OCI!$Q$6,"INCUMPLIDA","PROCESO"), "VERIFICAR FECHA")),"SIN VALOR AVANCE")</f>
        <v>CUMPLIDA</v>
      </c>
      <c r="R14" s="94" t="s">
        <v>1009</v>
      </c>
    </row>
    <row r="15" spans="1:18" ht="150" x14ac:dyDescent="0.2">
      <c r="B15" s="90" t="s">
        <v>12</v>
      </c>
      <c r="C15" s="104" t="s">
        <v>11</v>
      </c>
      <c r="D15" s="886"/>
      <c r="E15" s="920"/>
      <c r="F15" s="923"/>
      <c r="G15" s="923"/>
      <c r="H15" s="92" t="s">
        <v>1010</v>
      </c>
      <c r="I15" s="92"/>
      <c r="J15" s="92" t="s">
        <v>1011</v>
      </c>
      <c r="K15" s="115">
        <v>2</v>
      </c>
      <c r="L15" s="93">
        <v>42767</v>
      </c>
      <c r="M15" s="93">
        <v>42916</v>
      </c>
      <c r="N15" s="116">
        <f t="shared" si="0"/>
        <v>21.285714285714285</v>
      </c>
      <c r="O15" s="115">
        <v>2</v>
      </c>
      <c r="P15" s="117">
        <f t="shared" si="1"/>
        <v>1</v>
      </c>
      <c r="Q15" s="104" t="str">
        <f>IF(ISNUMBER(P15),IF(P15=100%,"CUMPLIDA",IF(AND(ISNUMBER(M15),ISNUMBER(OCI!$Q$6)), IF(M15&lt;OCI!$Q$6,"INCUMPLIDA","PROCESO"), "VERIFICAR FECHA")),"SIN VALOR AVANCE")</f>
        <v>CUMPLIDA</v>
      </c>
      <c r="R15" s="94" t="s">
        <v>1012</v>
      </c>
    </row>
    <row r="16" spans="1:18" ht="120.75" x14ac:dyDescent="0.2">
      <c r="B16" s="90" t="s">
        <v>12</v>
      </c>
      <c r="C16" s="104" t="s">
        <v>11</v>
      </c>
      <c r="D16" s="886"/>
      <c r="E16" s="920"/>
      <c r="F16" s="923"/>
      <c r="G16" s="923"/>
      <c r="H16" s="92" t="s">
        <v>1013</v>
      </c>
      <c r="I16" s="92"/>
      <c r="J16" s="92" t="s">
        <v>1006</v>
      </c>
      <c r="K16" s="115">
        <v>1</v>
      </c>
      <c r="L16" s="93">
        <v>42705</v>
      </c>
      <c r="M16" s="93">
        <v>42916</v>
      </c>
      <c r="N16" s="116">
        <f t="shared" si="0"/>
        <v>30.142857142857142</v>
      </c>
      <c r="O16" s="115">
        <v>1</v>
      </c>
      <c r="P16" s="117">
        <f t="shared" si="1"/>
        <v>1</v>
      </c>
      <c r="Q16" s="104" t="str">
        <f>IF(ISNUMBER(P16),IF(P16=100%,"CUMPLIDA",IF(AND(ISNUMBER(M16),ISNUMBER(OCI!$Q$6)), IF(M16&lt;OCI!$Q$6,"INCUMPLIDA","PROCESO"), "VERIFICAR FECHA")),"SIN VALOR AVANCE")</f>
        <v>CUMPLIDA</v>
      </c>
      <c r="R16" s="94" t="s">
        <v>1012</v>
      </c>
    </row>
    <row r="17" spans="2:18" ht="225.75" x14ac:dyDescent="0.2">
      <c r="B17" s="90" t="s">
        <v>12</v>
      </c>
      <c r="C17" s="104" t="s">
        <v>11</v>
      </c>
      <c r="D17" s="886"/>
      <c r="E17" s="920"/>
      <c r="F17" s="923"/>
      <c r="G17" s="923"/>
      <c r="H17" s="92" t="s">
        <v>1014</v>
      </c>
      <c r="I17" s="92"/>
      <c r="J17" s="92" t="s">
        <v>1015</v>
      </c>
      <c r="K17" s="115">
        <v>1</v>
      </c>
      <c r="L17" s="93">
        <v>44743</v>
      </c>
      <c r="M17" s="93">
        <v>44803</v>
      </c>
      <c r="N17" s="116">
        <f t="shared" si="0"/>
        <v>8.5714285714285712</v>
      </c>
      <c r="O17" s="115">
        <v>0</v>
      </c>
      <c r="P17" s="117">
        <f t="shared" si="1"/>
        <v>0</v>
      </c>
      <c r="Q17" s="104" t="str">
        <f>IF(ISNUMBER(P17),IF(P17=100%,"CUMPLIDA",IF(AND(ISNUMBER(M17),ISNUMBER(OCI!$Q$6)), IF(M17&lt;OCI!$Q$6,"INCUMPLIDA","PROCESO"), "VERIFICAR FECHA")),"SIN VALOR AVANCE")</f>
        <v>PROCESO</v>
      </c>
      <c r="R17" s="94" t="s">
        <v>1016</v>
      </c>
    </row>
    <row r="18" spans="2:18" ht="120.75" x14ac:dyDescent="0.2">
      <c r="B18" s="90" t="s">
        <v>12</v>
      </c>
      <c r="C18" s="104" t="s">
        <v>11</v>
      </c>
      <c r="D18" s="886"/>
      <c r="E18" s="920"/>
      <c r="F18" s="923"/>
      <c r="G18" s="923"/>
      <c r="H18" s="92" t="s">
        <v>1017</v>
      </c>
      <c r="I18" s="92"/>
      <c r="J18" s="92" t="s">
        <v>1015</v>
      </c>
      <c r="K18" s="115">
        <v>1</v>
      </c>
      <c r="L18" s="93">
        <v>42705</v>
      </c>
      <c r="M18" s="93">
        <v>42916</v>
      </c>
      <c r="N18" s="116">
        <f t="shared" si="0"/>
        <v>30.142857142857142</v>
      </c>
      <c r="O18" s="115">
        <v>1</v>
      </c>
      <c r="P18" s="117">
        <f t="shared" si="1"/>
        <v>1</v>
      </c>
      <c r="Q18" s="104" t="str">
        <f>IF(ISNUMBER(P18),IF(P18=100%,"CUMPLIDA",IF(AND(ISNUMBER(M18),ISNUMBER(OCI!$Q$6)), IF(M18&lt;OCI!$Q$6,"INCUMPLIDA","PROCESO"), "VERIFICAR FECHA")),"SIN VALOR AVANCE")</f>
        <v>CUMPLIDA</v>
      </c>
      <c r="R18" s="94" t="s">
        <v>1018</v>
      </c>
    </row>
    <row r="19" spans="2:18" ht="120.75" x14ac:dyDescent="0.2">
      <c r="B19" s="90" t="s">
        <v>12</v>
      </c>
      <c r="C19" s="104" t="s">
        <v>11</v>
      </c>
      <c r="D19" s="887"/>
      <c r="E19" s="921"/>
      <c r="F19" s="924"/>
      <c r="G19" s="925"/>
      <c r="H19" s="92" t="s">
        <v>1019</v>
      </c>
      <c r="I19" s="92"/>
      <c r="J19" s="92" t="s">
        <v>1015</v>
      </c>
      <c r="K19" s="115">
        <v>1</v>
      </c>
      <c r="L19" s="93">
        <v>42705</v>
      </c>
      <c r="M19" s="93">
        <v>42916</v>
      </c>
      <c r="N19" s="116">
        <f t="shared" si="0"/>
        <v>30.142857142857142</v>
      </c>
      <c r="O19" s="115">
        <v>1</v>
      </c>
      <c r="P19" s="117">
        <f t="shared" si="1"/>
        <v>1</v>
      </c>
      <c r="Q19" s="104" t="str">
        <f>IF(ISNUMBER(P19),IF(P19=100%,"CUMPLIDA",IF(AND(ISNUMBER(M19),ISNUMBER(OCI!$Q$6)), IF(M19&lt;OCI!$Q$6,"INCUMPLIDA","PROCESO"), "VERIFICAR FECHA")),"SIN VALOR AVANCE")</f>
        <v>CUMPLIDA</v>
      </c>
      <c r="R19" s="94" t="s">
        <v>1012</v>
      </c>
    </row>
    <row r="20" spans="2:18" ht="315" x14ac:dyDescent="0.2">
      <c r="B20" s="95" t="s">
        <v>12</v>
      </c>
      <c r="C20" s="132" t="s">
        <v>11</v>
      </c>
      <c r="D20" s="120" t="s">
        <v>1020</v>
      </c>
      <c r="E20" s="120" t="s">
        <v>1021</v>
      </c>
      <c r="F20" s="96" t="s">
        <v>1022</v>
      </c>
      <c r="G20" s="97" t="s">
        <v>1023</v>
      </c>
      <c r="H20" s="98" t="s">
        <v>1024</v>
      </c>
      <c r="I20" s="99" t="s">
        <v>127</v>
      </c>
      <c r="J20" s="98" t="s">
        <v>1025</v>
      </c>
      <c r="K20" s="100">
        <v>1</v>
      </c>
      <c r="L20" s="101">
        <v>44743</v>
      </c>
      <c r="M20" s="101">
        <v>45107</v>
      </c>
      <c r="N20" s="118">
        <f t="shared" si="0"/>
        <v>52</v>
      </c>
      <c r="O20" s="100">
        <v>0.44</v>
      </c>
      <c r="P20" s="119">
        <f t="shared" si="1"/>
        <v>0.44</v>
      </c>
      <c r="Q20" s="120" t="str">
        <f>IF(ISNUMBER(P20),IF(P20=100%,"CUMPLIDA",IF(AND(ISNUMBER(M20),ISNUMBER(OCI!$Q$6)), IF(M20&lt;OCI!$Q$6,"INCUMPLIDA","PROCESO"), "VERIFICAR FECHA")),"SIN VALOR AVANCE")</f>
        <v>PROCESO</v>
      </c>
      <c r="R20" s="121" t="s">
        <v>1026</v>
      </c>
    </row>
    <row r="21" spans="2:18" ht="255" x14ac:dyDescent="0.2">
      <c r="B21" s="90" t="s">
        <v>12</v>
      </c>
      <c r="C21" s="133" t="s">
        <v>11</v>
      </c>
      <c r="D21" s="758" t="s">
        <v>1027</v>
      </c>
      <c r="E21" s="758" t="s">
        <v>1028</v>
      </c>
      <c r="F21" s="751" t="s">
        <v>1029</v>
      </c>
      <c r="G21" s="751" t="s">
        <v>1030</v>
      </c>
      <c r="H21" s="136" t="s">
        <v>1031</v>
      </c>
      <c r="I21" s="108" t="s">
        <v>1032</v>
      </c>
      <c r="J21" s="136" t="s">
        <v>1032</v>
      </c>
      <c r="K21" s="100">
        <v>1</v>
      </c>
      <c r="L21" s="93">
        <v>44805</v>
      </c>
      <c r="M21" s="93">
        <v>45169</v>
      </c>
      <c r="N21" s="116">
        <f t="shared" si="0"/>
        <v>52</v>
      </c>
      <c r="O21" s="122">
        <v>0</v>
      </c>
      <c r="P21" s="122">
        <f t="shared" si="1"/>
        <v>0</v>
      </c>
      <c r="Q21" s="104" t="str">
        <f>IF(ISNUMBER(P21),IF(P21=100%,"CUMPLIDA",IF(AND(ISNUMBER(M21),ISNUMBER(OCI!$Q$6)), IF(M21&lt;OCI!$Q$6,"INCUMPLIDA","PROCESO"), "VERIFICAR FECHA")),"SIN VALOR AVANCE")</f>
        <v>PROCESO</v>
      </c>
      <c r="R21" s="102" t="s">
        <v>1033</v>
      </c>
    </row>
    <row r="22" spans="2:18" ht="409.5" x14ac:dyDescent="0.2">
      <c r="B22" s="90" t="s">
        <v>12</v>
      </c>
      <c r="C22" s="133" t="s">
        <v>11</v>
      </c>
      <c r="D22" s="759"/>
      <c r="E22" s="759"/>
      <c r="F22" s="752"/>
      <c r="G22" s="752"/>
      <c r="H22" s="136" t="s">
        <v>1034</v>
      </c>
      <c r="I22" s="136" t="s">
        <v>1032</v>
      </c>
      <c r="J22" s="136" t="s">
        <v>1032</v>
      </c>
      <c r="K22" s="100">
        <v>1</v>
      </c>
      <c r="L22" s="93">
        <v>44805</v>
      </c>
      <c r="M22" s="93">
        <v>45169</v>
      </c>
      <c r="N22" s="116">
        <f t="shared" si="0"/>
        <v>52</v>
      </c>
      <c r="O22" s="122">
        <v>0</v>
      </c>
      <c r="P22" s="122">
        <f t="shared" si="1"/>
        <v>0</v>
      </c>
      <c r="Q22" s="104" t="str">
        <f>IF(ISNUMBER(P22),IF(P22=100%,"CUMPLIDA",IF(AND(ISNUMBER(M22),ISNUMBER(OCI!$Q$6)), IF(M22&lt;OCI!$Q$6,"INCUMPLIDA","PROCESO"), "VERIFICAR FECHA")),"SIN VALOR AVANCE")</f>
        <v>PROCESO</v>
      </c>
      <c r="R22" s="102" t="s">
        <v>1035</v>
      </c>
    </row>
    <row r="23" spans="2:18" ht="60.75" x14ac:dyDescent="0.2">
      <c r="B23" s="90" t="s">
        <v>12</v>
      </c>
      <c r="C23" s="133" t="s">
        <v>11</v>
      </c>
      <c r="D23" s="760"/>
      <c r="E23" s="760"/>
      <c r="F23" s="753"/>
      <c r="G23" s="753"/>
      <c r="H23" s="136" t="s">
        <v>1036</v>
      </c>
      <c r="I23" s="136" t="s">
        <v>1037</v>
      </c>
      <c r="J23" s="136" t="s">
        <v>1038</v>
      </c>
      <c r="K23" s="115">
        <v>1</v>
      </c>
      <c r="L23" s="93">
        <v>44805</v>
      </c>
      <c r="M23" s="93">
        <v>45169</v>
      </c>
      <c r="N23" s="116">
        <f t="shared" si="0"/>
        <v>52</v>
      </c>
      <c r="O23" s="115">
        <v>0</v>
      </c>
      <c r="P23" s="122">
        <f t="shared" si="1"/>
        <v>0</v>
      </c>
      <c r="Q23" s="104" t="str">
        <f>IF(ISNUMBER(P23),IF(P23=100%,"CUMPLIDA",IF(AND(ISNUMBER(M23),ISNUMBER(OCI!$Q$6)), IF(M23&lt;OCI!$Q$6,"INCUMPLIDA","PROCESO"), "VERIFICAR FECHA")),"SIN VALOR AVANCE")</f>
        <v>PROCESO</v>
      </c>
      <c r="R23" s="102" t="s">
        <v>1039</v>
      </c>
    </row>
    <row r="24" spans="2:18" ht="75.75" x14ac:dyDescent="0.2">
      <c r="B24" s="90" t="s">
        <v>12</v>
      </c>
      <c r="C24" s="133" t="s">
        <v>11</v>
      </c>
      <c r="D24" s="758" t="s">
        <v>1040</v>
      </c>
      <c r="E24" s="758" t="s">
        <v>1041</v>
      </c>
      <c r="F24" s="751" t="s">
        <v>1042</v>
      </c>
      <c r="G24" s="751" t="s">
        <v>1043</v>
      </c>
      <c r="H24" s="136" t="s">
        <v>1044</v>
      </c>
      <c r="I24" s="136" t="s">
        <v>1045</v>
      </c>
      <c r="J24" s="136" t="s">
        <v>1045</v>
      </c>
      <c r="K24" s="115">
        <v>1</v>
      </c>
      <c r="L24" s="93">
        <v>44805</v>
      </c>
      <c r="M24" s="93">
        <v>45169</v>
      </c>
      <c r="N24" s="116">
        <f t="shared" si="0"/>
        <v>52</v>
      </c>
      <c r="O24" s="115">
        <v>0</v>
      </c>
      <c r="P24" s="122">
        <f t="shared" si="1"/>
        <v>0</v>
      </c>
      <c r="Q24" s="104" t="str">
        <f>IF(ISNUMBER(P24),IF(P24=100%,"CUMPLIDA",IF(AND(ISNUMBER(M24),ISNUMBER(OCI!$Q$6)), IF(M24&lt;OCI!$Q$6,"INCUMPLIDA","PROCESO"), "VERIFICAR FECHA")),"SIN VALOR AVANCE")</f>
        <v>PROCESO</v>
      </c>
      <c r="R24" s="102" t="s">
        <v>1046</v>
      </c>
    </row>
    <row r="25" spans="2:18" ht="75.75" x14ac:dyDescent="0.2">
      <c r="B25" s="90" t="s">
        <v>12</v>
      </c>
      <c r="C25" s="133" t="s">
        <v>11</v>
      </c>
      <c r="D25" s="759"/>
      <c r="E25" s="759"/>
      <c r="F25" s="752"/>
      <c r="G25" s="752"/>
      <c r="H25" s="136" t="s">
        <v>1047</v>
      </c>
      <c r="I25" s="136" t="s">
        <v>1048</v>
      </c>
      <c r="J25" s="136" t="s">
        <v>1049</v>
      </c>
      <c r="K25" s="115">
        <v>1</v>
      </c>
      <c r="L25" s="93">
        <v>44805</v>
      </c>
      <c r="M25" s="93">
        <v>44926</v>
      </c>
      <c r="N25" s="116">
        <f t="shared" si="0"/>
        <v>17.285714285714285</v>
      </c>
      <c r="O25" s="115">
        <v>0</v>
      </c>
      <c r="P25" s="122">
        <f t="shared" si="1"/>
        <v>0</v>
      </c>
      <c r="Q25" s="104" t="str">
        <f>IF(ISNUMBER(P25),IF(P25=100%,"CUMPLIDA",IF(AND(ISNUMBER(M25),ISNUMBER(OCI!$Q$6)), IF(M25&lt;OCI!$Q$6,"INCUMPLIDA","PROCESO"), "VERIFICAR FECHA")),"SIN VALOR AVANCE")</f>
        <v>PROCESO</v>
      </c>
      <c r="R25" s="102" t="s">
        <v>1046</v>
      </c>
    </row>
    <row r="26" spans="2:18" ht="75" x14ac:dyDescent="0.2">
      <c r="B26" s="90" t="s">
        <v>12</v>
      </c>
      <c r="C26" s="133" t="s">
        <v>11</v>
      </c>
      <c r="D26" s="759"/>
      <c r="E26" s="759"/>
      <c r="F26" s="752"/>
      <c r="G26" s="752"/>
      <c r="H26" s="136" t="s">
        <v>1050</v>
      </c>
      <c r="I26" s="136" t="s">
        <v>1051</v>
      </c>
      <c r="J26" s="136" t="s">
        <v>1052</v>
      </c>
      <c r="K26" s="115">
        <v>1</v>
      </c>
      <c r="L26" s="93">
        <v>44805</v>
      </c>
      <c r="M26" s="93">
        <v>44926</v>
      </c>
      <c r="N26" s="116">
        <f t="shared" si="0"/>
        <v>17.285714285714285</v>
      </c>
      <c r="O26" s="115">
        <v>0</v>
      </c>
      <c r="P26" s="122">
        <f t="shared" si="1"/>
        <v>0</v>
      </c>
      <c r="Q26" s="104" t="str">
        <f>IF(ISNUMBER(P26),IF(P26=100%,"CUMPLIDA",IF(AND(ISNUMBER(M26),ISNUMBER(OCI!$Q$6)), IF(M26&lt;OCI!$Q$6,"INCUMPLIDA","PROCESO"), "VERIFICAR FECHA")),"SIN VALOR AVANCE")</f>
        <v>PROCESO</v>
      </c>
      <c r="R26" s="102" t="s">
        <v>1039</v>
      </c>
    </row>
    <row r="27" spans="2:18" ht="166.5" x14ac:dyDescent="0.2">
      <c r="B27" s="90" t="s">
        <v>12</v>
      </c>
      <c r="C27" s="133" t="s">
        <v>11</v>
      </c>
      <c r="D27" s="760"/>
      <c r="E27" s="760"/>
      <c r="F27" s="753"/>
      <c r="G27" s="753"/>
      <c r="H27" s="136" t="s">
        <v>1053</v>
      </c>
      <c r="I27" s="136" t="s">
        <v>1054</v>
      </c>
      <c r="J27" s="136" t="s">
        <v>1054</v>
      </c>
      <c r="K27" s="115">
        <v>1</v>
      </c>
      <c r="L27" s="93">
        <v>44805</v>
      </c>
      <c r="M27" s="93">
        <v>45077</v>
      </c>
      <c r="N27" s="116">
        <f t="shared" si="0"/>
        <v>38.857142857142854</v>
      </c>
      <c r="O27" s="115">
        <v>0</v>
      </c>
      <c r="P27" s="122">
        <f t="shared" si="1"/>
        <v>0</v>
      </c>
      <c r="Q27" s="104" t="str">
        <f>IF(ISNUMBER(P27),IF(P27=100%,"CUMPLIDA",IF(AND(ISNUMBER(M27),ISNUMBER(OCI!$Q$6)), IF(M27&lt;OCI!$Q$6,"INCUMPLIDA","PROCESO"), "VERIFICAR FECHA")),"SIN VALOR AVANCE")</f>
        <v>PROCESO</v>
      </c>
      <c r="R27" s="102" t="s">
        <v>1055</v>
      </c>
    </row>
    <row r="28" spans="2:18" ht="409.5" x14ac:dyDescent="0.2">
      <c r="B28" s="103" t="s">
        <v>12</v>
      </c>
      <c r="C28" s="134" t="s">
        <v>11</v>
      </c>
      <c r="D28" s="128" t="s">
        <v>1056</v>
      </c>
      <c r="E28" s="104" t="s">
        <v>1057</v>
      </c>
      <c r="F28" s="105" t="s">
        <v>1058</v>
      </c>
      <c r="G28" s="105" t="s">
        <v>1059</v>
      </c>
      <c r="H28" s="92" t="s">
        <v>1060</v>
      </c>
      <c r="I28" s="136" t="s">
        <v>1061</v>
      </c>
      <c r="J28" s="136" t="s">
        <v>1061</v>
      </c>
      <c r="K28" s="115">
        <v>1</v>
      </c>
      <c r="L28" s="93">
        <v>44805</v>
      </c>
      <c r="M28" s="93">
        <v>45077</v>
      </c>
      <c r="N28" s="116">
        <f t="shared" si="0"/>
        <v>38.857142857142854</v>
      </c>
      <c r="O28" s="115">
        <v>0</v>
      </c>
      <c r="P28" s="122">
        <f t="shared" si="1"/>
        <v>0</v>
      </c>
      <c r="Q28" s="104" t="str">
        <f>IF(ISNUMBER(P28),IF(P28=100%,"CUMPLIDA",IF(AND(ISNUMBER(M28),ISNUMBER(OCI!$Q$6)), IF(M28&lt;OCI!$Q$6,"INCUMPLIDA","PROCESO"), "VERIFICAR FECHA")),"SIN VALOR AVANCE")</f>
        <v>PROCESO</v>
      </c>
      <c r="R28" s="102" t="s">
        <v>1055</v>
      </c>
    </row>
    <row r="29" spans="2:18" ht="166.5" x14ac:dyDescent="0.2">
      <c r="B29" s="95" t="s">
        <v>12</v>
      </c>
      <c r="C29" s="132" t="s">
        <v>11</v>
      </c>
      <c r="D29" s="758" t="s">
        <v>1062</v>
      </c>
      <c r="E29" s="758" t="s">
        <v>1063</v>
      </c>
      <c r="F29" s="751" t="s">
        <v>1064</v>
      </c>
      <c r="G29" s="751" t="s">
        <v>1065</v>
      </c>
      <c r="H29" s="136" t="s">
        <v>1066</v>
      </c>
      <c r="I29" s="136" t="s">
        <v>1061</v>
      </c>
      <c r="J29" s="136" t="s">
        <v>1061</v>
      </c>
      <c r="K29" s="115">
        <v>1</v>
      </c>
      <c r="L29" s="93">
        <v>44805</v>
      </c>
      <c r="M29" s="93">
        <v>45077</v>
      </c>
      <c r="N29" s="116">
        <f t="shared" si="0"/>
        <v>38.857142857142854</v>
      </c>
      <c r="O29" s="115">
        <v>0</v>
      </c>
      <c r="P29" s="122">
        <f t="shared" si="1"/>
        <v>0</v>
      </c>
      <c r="Q29" s="104" t="str">
        <f>IF(ISNUMBER(P29),IF(P29=100%,"CUMPLIDA",IF(AND(ISNUMBER(M29),ISNUMBER(OCI!$Q$6)), IF(M29&lt;OCI!$Q$6,"INCUMPLIDA","PROCESO"), "VERIFICAR FECHA")),"SIN VALOR AVANCE")</f>
        <v>PROCESO</v>
      </c>
      <c r="R29" s="102" t="s">
        <v>1055</v>
      </c>
    </row>
    <row r="30" spans="2:18" ht="166.5" x14ac:dyDescent="0.2">
      <c r="B30" s="95" t="s">
        <v>12</v>
      </c>
      <c r="C30" s="132" t="s">
        <v>11</v>
      </c>
      <c r="D30" s="760"/>
      <c r="E30" s="760"/>
      <c r="F30" s="753"/>
      <c r="G30" s="753"/>
      <c r="H30" s="136" t="s">
        <v>1067</v>
      </c>
      <c r="I30" s="136" t="s">
        <v>1068</v>
      </c>
      <c r="J30" s="136" t="s">
        <v>1069</v>
      </c>
      <c r="K30" s="115">
        <v>24</v>
      </c>
      <c r="L30" s="93">
        <v>44805</v>
      </c>
      <c r="M30" s="93">
        <v>45169</v>
      </c>
      <c r="N30" s="116">
        <f t="shared" si="0"/>
        <v>52</v>
      </c>
      <c r="O30" s="115">
        <v>0</v>
      </c>
      <c r="P30" s="122">
        <f t="shared" si="1"/>
        <v>0</v>
      </c>
      <c r="Q30" s="104" t="str">
        <f>IF(ISNUMBER(P30),IF(P30=100%,"CUMPLIDA",IF(AND(ISNUMBER(M30),ISNUMBER(OCI!$Q$6)), IF(M30&lt;OCI!$Q$6,"INCUMPLIDA","PROCESO"), "VERIFICAR FECHA")),"SIN VALOR AVANCE")</f>
        <v>PROCESO</v>
      </c>
      <c r="R30" s="102" t="s">
        <v>1055</v>
      </c>
    </row>
    <row r="31" spans="2:18" ht="166.5" x14ac:dyDescent="0.2">
      <c r="B31" s="95" t="s">
        <v>12</v>
      </c>
      <c r="C31" s="132" t="s">
        <v>11</v>
      </c>
      <c r="D31" s="758" t="s">
        <v>1070</v>
      </c>
      <c r="E31" s="758" t="s">
        <v>1071</v>
      </c>
      <c r="F31" s="751" t="s">
        <v>1072</v>
      </c>
      <c r="G31" s="751" t="s">
        <v>1073</v>
      </c>
      <c r="H31" s="136" t="s">
        <v>1074</v>
      </c>
      <c r="I31" s="136" t="s">
        <v>1061</v>
      </c>
      <c r="J31" s="136" t="s">
        <v>1061</v>
      </c>
      <c r="K31" s="115">
        <v>1</v>
      </c>
      <c r="L31" s="93">
        <v>44805</v>
      </c>
      <c r="M31" s="93">
        <v>45077</v>
      </c>
      <c r="N31" s="116">
        <f t="shared" si="0"/>
        <v>38.857142857142854</v>
      </c>
      <c r="O31" s="115">
        <v>0</v>
      </c>
      <c r="P31" s="122">
        <f t="shared" si="1"/>
        <v>0</v>
      </c>
      <c r="Q31" s="104" t="str">
        <f>IF(ISNUMBER(P31),IF(P31=100%,"CUMPLIDA",IF(AND(ISNUMBER(M31),ISNUMBER(OCI!$Q$6)), IF(M31&lt;OCI!$Q$6,"INCUMPLIDA","PROCESO"), "VERIFICAR FECHA")),"SIN VALOR AVANCE")</f>
        <v>PROCESO</v>
      </c>
      <c r="R31" s="102" t="s">
        <v>1055</v>
      </c>
    </row>
    <row r="32" spans="2:18" ht="90" x14ac:dyDescent="0.2">
      <c r="B32" s="95" t="s">
        <v>12</v>
      </c>
      <c r="C32" s="132" t="s">
        <v>11</v>
      </c>
      <c r="D32" s="760"/>
      <c r="E32" s="760"/>
      <c r="F32" s="753"/>
      <c r="G32" s="753"/>
      <c r="H32" s="136" t="s">
        <v>1075</v>
      </c>
      <c r="I32" s="136" t="s">
        <v>1076</v>
      </c>
      <c r="J32" s="136" t="s">
        <v>1076</v>
      </c>
      <c r="K32" s="115">
        <v>1</v>
      </c>
      <c r="L32" s="93">
        <v>44805</v>
      </c>
      <c r="M32" s="93">
        <v>45077</v>
      </c>
      <c r="N32" s="116">
        <f t="shared" si="0"/>
        <v>38.857142857142854</v>
      </c>
      <c r="O32" s="115">
        <v>0</v>
      </c>
      <c r="P32" s="122">
        <f t="shared" si="1"/>
        <v>0</v>
      </c>
      <c r="Q32" s="104" t="str">
        <f>IF(ISNUMBER(P32),IF(P32=100%,"CUMPLIDA",IF(AND(ISNUMBER(M32),ISNUMBER(OCI!$Q$6)), IF(M32&lt;OCI!$Q$6,"INCUMPLIDA","PROCESO"), "VERIFICAR FECHA")),"SIN VALOR AVANCE")</f>
        <v>PROCESO</v>
      </c>
      <c r="R32" s="102" t="s">
        <v>1039</v>
      </c>
    </row>
    <row r="33" spans="2:18" ht="60.75" x14ac:dyDescent="0.2">
      <c r="B33" s="95" t="s">
        <v>12</v>
      </c>
      <c r="C33" s="132" t="s">
        <v>11</v>
      </c>
      <c r="D33" s="758" t="s">
        <v>1077</v>
      </c>
      <c r="E33" s="758" t="s">
        <v>1078</v>
      </c>
      <c r="F33" s="751" t="s">
        <v>1079</v>
      </c>
      <c r="G33" s="751" t="s">
        <v>1080</v>
      </c>
      <c r="H33" s="136" t="s">
        <v>1081</v>
      </c>
      <c r="I33" s="136" t="s">
        <v>1082</v>
      </c>
      <c r="J33" s="136" t="s">
        <v>1082</v>
      </c>
      <c r="K33" s="115">
        <v>1</v>
      </c>
      <c r="L33" s="93">
        <v>44805</v>
      </c>
      <c r="M33" s="93">
        <v>45077</v>
      </c>
      <c r="N33" s="116">
        <f t="shared" si="0"/>
        <v>38.857142857142854</v>
      </c>
      <c r="O33" s="115">
        <v>0</v>
      </c>
      <c r="P33" s="122">
        <f t="shared" si="1"/>
        <v>0</v>
      </c>
      <c r="Q33" s="104" t="str">
        <f>IF(ISNUMBER(P33),IF(P33=100%,"CUMPLIDA",IF(AND(ISNUMBER(M33),ISNUMBER(OCI!$Q$6)), IF(M33&lt;OCI!$Q$6,"INCUMPLIDA","PROCESO"), "VERIFICAR FECHA")),"SIN VALOR AVANCE")</f>
        <v>PROCESO</v>
      </c>
      <c r="R33" s="102" t="s">
        <v>1083</v>
      </c>
    </row>
    <row r="34" spans="2:18" ht="60.75" x14ac:dyDescent="0.2">
      <c r="B34" s="95" t="s">
        <v>12</v>
      </c>
      <c r="C34" s="132" t="s">
        <v>11</v>
      </c>
      <c r="D34" s="760"/>
      <c r="E34" s="760"/>
      <c r="F34" s="753"/>
      <c r="G34" s="753"/>
      <c r="H34" s="136" t="s">
        <v>1084</v>
      </c>
      <c r="I34" s="136" t="s">
        <v>1076</v>
      </c>
      <c r="J34" s="136" t="s">
        <v>1076</v>
      </c>
      <c r="K34" s="115">
        <v>1</v>
      </c>
      <c r="L34" s="93">
        <v>44805</v>
      </c>
      <c r="M34" s="93">
        <v>45169</v>
      </c>
      <c r="N34" s="116">
        <f t="shared" si="0"/>
        <v>52</v>
      </c>
      <c r="O34" s="115">
        <v>0</v>
      </c>
      <c r="P34" s="122">
        <f t="shared" si="1"/>
        <v>0</v>
      </c>
      <c r="Q34" s="104" t="str">
        <f>IF(ISNUMBER(P34),IF(P34=100%,"CUMPLIDA",IF(AND(ISNUMBER(M34),ISNUMBER(OCI!$Q$6)), IF(M34&lt;OCI!$Q$6,"INCUMPLIDA","PROCESO"), "VERIFICAR FECHA")),"SIN VALOR AVANCE")</f>
        <v>PROCESO</v>
      </c>
      <c r="R34" s="102" t="s">
        <v>1083</v>
      </c>
    </row>
    <row r="35" spans="2:18" ht="135.75" x14ac:dyDescent="0.2">
      <c r="B35" s="95" t="s">
        <v>12</v>
      </c>
      <c r="C35" s="132" t="s">
        <v>11</v>
      </c>
      <c r="D35" s="758" t="s">
        <v>1085</v>
      </c>
      <c r="E35" s="758" t="s">
        <v>1086</v>
      </c>
      <c r="F35" s="751" t="s">
        <v>1087</v>
      </c>
      <c r="G35" s="751" t="s">
        <v>1088</v>
      </c>
      <c r="H35" s="92" t="s">
        <v>1089</v>
      </c>
      <c r="I35" s="136" t="s">
        <v>1090</v>
      </c>
      <c r="J35" s="136" t="s">
        <v>1091</v>
      </c>
      <c r="K35" s="115">
        <v>4</v>
      </c>
      <c r="L35" s="93">
        <v>44835</v>
      </c>
      <c r="M35" s="93">
        <v>45199</v>
      </c>
      <c r="N35" s="116">
        <f t="shared" si="0"/>
        <v>52</v>
      </c>
      <c r="O35" s="115">
        <v>0</v>
      </c>
      <c r="P35" s="122">
        <f t="shared" si="1"/>
        <v>0</v>
      </c>
      <c r="Q35" s="104" t="str">
        <f>IF(ISNUMBER(P35),IF(P35=100%,"CUMPLIDA",IF(AND(ISNUMBER(M35),ISNUMBER(OCI!$Q$6)), IF(M35&lt;OCI!$Q$6,"INCUMPLIDA","PROCESO"), "VERIFICAR FECHA")),"SIN VALOR AVANCE")</f>
        <v>PROCESO</v>
      </c>
      <c r="R35" s="112" t="s">
        <v>1092</v>
      </c>
    </row>
    <row r="36" spans="2:18" ht="150.75" x14ac:dyDescent="0.2">
      <c r="B36" s="95" t="s">
        <v>12</v>
      </c>
      <c r="C36" s="132" t="s">
        <v>11</v>
      </c>
      <c r="D36" s="760"/>
      <c r="E36" s="760"/>
      <c r="F36" s="753"/>
      <c r="G36" s="753"/>
      <c r="H36" s="92" t="s">
        <v>1093</v>
      </c>
      <c r="I36" s="92" t="s">
        <v>1094</v>
      </c>
      <c r="J36" s="92" t="s">
        <v>1094</v>
      </c>
      <c r="K36" s="115">
        <v>4</v>
      </c>
      <c r="L36" s="93">
        <v>44835</v>
      </c>
      <c r="M36" s="93">
        <v>45199</v>
      </c>
      <c r="N36" s="116">
        <f t="shared" si="0"/>
        <v>52</v>
      </c>
      <c r="O36" s="115">
        <v>0</v>
      </c>
      <c r="P36" s="122">
        <f t="shared" si="1"/>
        <v>0</v>
      </c>
      <c r="Q36" s="104" t="str">
        <f>IF(ISNUMBER(P36),IF(P36=100%,"CUMPLIDA",IF(AND(ISNUMBER(M36),ISNUMBER(OCI!$Q$6)), IF(M36&lt;OCI!$Q$6,"INCUMPLIDA","PROCESO"), "VERIFICAR FECHA")),"SIN VALOR AVANCE")</f>
        <v>PROCESO</v>
      </c>
      <c r="R36" s="112" t="s">
        <v>1095</v>
      </c>
    </row>
    <row r="37" spans="2:18" ht="75" x14ac:dyDescent="0.2">
      <c r="B37" s="95" t="s">
        <v>12</v>
      </c>
      <c r="C37" s="132" t="s">
        <v>11</v>
      </c>
      <c r="D37" s="758" t="s">
        <v>1096</v>
      </c>
      <c r="E37" s="758" t="s">
        <v>1028</v>
      </c>
      <c r="F37" s="751" t="s">
        <v>1097</v>
      </c>
      <c r="G37" s="751" t="s">
        <v>1098</v>
      </c>
      <c r="H37" s="137" t="s">
        <v>1099</v>
      </c>
      <c r="I37" s="137" t="s">
        <v>1100</v>
      </c>
      <c r="J37" s="137" t="s">
        <v>1038</v>
      </c>
      <c r="K37" s="115">
        <v>3</v>
      </c>
      <c r="L37" s="93">
        <v>44805</v>
      </c>
      <c r="M37" s="93">
        <v>45015</v>
      </c>
      <c r="N37" s="116">
        <f t="shared" si="0"/>
        <v>30</v>
      </c>
      <c r="O37" s="115">
        <v>0</v>
      </c>
      <c r="P37" s="122">
        <f t="shared" si="1"/>
        <v>0</v>
      </c>
      <c r="Q37" s="104" t="str">
        <f>IF(ISNUMBER(P37),IF(P37=100%,"CUMPLIDA",IF(AND(ISNUMBER(M37),ISNUMBER(OCI!$Q$6)), IF(M37&lt;OCI!$Q$6,"INCUMPLIDA","PROCESO"), "VERIFICAR FECHA")),"SIN VALOR AVANCE")</f>
        <v>PROCESO</v>
      </c>
      <c r="R37" s="605" t="s">
        <v>1101</v>
      </c>
    </row>
    <row r="38" spans="2:18" ht="60.75" x14ac:dyDescent="0.2">
      <c r="B38" s="95" t="s">
        <v>12</v>
      </c>
      <c r="C38" s="132" t="s">
        <v>11</v>
      </c>
      <c r="D38" s="759"/>
      <c r="E38" s="759"/>
      <c r="F38" s="752"/>
      <c r="G38" s="752"/>
      <c r="H38" s="138" t="s">
        <v>1102</v>
      </c>
      <c r="I38" s="138" t="s">
        <v>1103</v>
      </c>
      <c r="J38" s="138" t="s">
        <v>1104</v>
      </c>
      <c r="K38" s="100">
        <v>1</v>
      </c>
      <c r="L38" s="93">
        <v>44805</v>
      </c>
      <c r="M38" s="93">
        <v>45169</v>
      </c>
      <c r="N38" s="116">
        <f t="shared" si="0"/>
        <v>52</v>
      </c>
      <c r="O38" s="122">
        <v>0</v>
      </c>
      <c r="P38" s="122">
        <f t="shared" si="1"/>
        <v>0</v>
      </c>
      <c r="Q38" s="104" t="str">
        <f>IF(ISNUMBER(P38),IF(P38=100%,"CUMPLIDA",IF(AND(ISNUMBER(M38),ISNUMBER(OCI!$Q$6)), IF(M38&lt;OCI!$Q$6,"INCUMPLIDA","PROCESO"), "VERIFICAR FECHA")),"SIN VALOR AVANCE")</f>
        <v>PROCESO</v>
      </c>
      <c r="R38" s="605" t="s">
        <v>1101</v>
      </c>
    </row>
    <row r="39" spans="2:18" ht="60.75" x14ac:dyDescent="0.2">
      <c r="B39" s="95" t="s">
        <v>12</v>
      </c>
      <c r="C39" s="132" t="s">
        <v>11</v>
      </c>
      <c r="D39" s="759"/>
      <c r="E39" s="759"/>
      <c r="F39" s="752"/>
      <c r="G39" s="752"/>
      <c r="H39" s="137" t="s">
        <v>1105</v>
      </c>
      <c r="I39" s="137" t="s">
        <v>1106</v>
      </c>
      <c r="J39" s="137" t="s">
        <v>1107</v>
      </c>
      <c r="K39" s="115">
        <v>1</v>
      </c>
      <c r="L39" s="93">
        <v>44805</v>
      </c>
      <c r="M39" s="93">
        <v>45016</v>
      </c>
      <c r="N39" s="116">
        <f t="shared" si="0"/>
        <v>30.142857142857142</v>
      </c>
      <c r="O39" s="115">
        <v>0</v>
      </c>
      <c r="P39" s="122">
        <f t="shared" si="1"/>
        <v>0</v>
      </c>
      <c r="Q39" s="104" t="str">
        <f>IF(ISNUMBER(P39),IF(P39=100%,"CUMPLIDA",IF(AND(ISNUMBER(M39),ISNUMBER(OCI!$Q$6)), IF(M39&lt;OCI!$Q$6,"INCUMPLIDA","PROCESO"), "VERIFICAR FECHA")),"SIN VALOR AVANCE")</f>
        <v>PROCESO</v>
      </c>
      <c r="R39" s="605" t="s">
        <v>1101</v>
      </c>
    </row>
    <row r="40" spans="2:18" ht="92.25" customHeight="1" x14ac:dyDescent="0.2">
      <c r="B40" s="95" t="s">
        <v>12</v>
      </c>
      <c r="C40" s="132" t="s">
        <v>11</v>
      </c>
      <c r="D40" s="759"/>
      <c r="E40" s="759"/>
      <c r="F40" s="752"/>
      <c r="G40" s="752"/>
      <c r="H40" s="137" t="s">
        <v>1108</v>
      </c>
      <c r="I40" s="137" t="s">
        <v>1109</v>
      </c>
      <c r="J40" s="137" t="s">
        <v>1110</v>
      </c>
      <c r="K40" s="100">
        <v>1</v>
      </c>
      <c r="L40" s="619">
        <v>45019</v>
      </c>
      <c r="M40" s="619">
        <v>45170</v>
      </c>
      <c r="N40" s="116">
        <f t="shared" si="0"/>
        <v>21.571428571428573</v>
      </c>
      <c r="O40" s="620">
        <v>0</v>
      </c>
      <c r="P40" s="122">
        <f t="shared" si="1"/>
        <v>0</v>
      </c>
      <c r="Q40" s="104" t="str">
        <f>IF(ISNUMBER(P40),IF(P40=100%,"CUMPLIDA",IF(AND(ISNUMBER(M40),ISNUMBER(OCI!$Q$6)), IF(M40&lt;OCI!$Q$6,"INCUMPLIDA","PROCESO"), "VERIFICAR FECHA")),"SIN VALOR AVANCE")</f>
        <v>PROCESO</v>
      </c>
      <c r="R40" s="605" t="s">
        <v>1111</v>
      </c>
    </row>
    <row r="41" spans="2:18" ht="105" x14ac:dyDescent="0.2">
      <c r="B41" s="95" t="s">
        <v>12</v>
      </c>
      <c r="C41" s="132" t="s">
        <v>11</v>
      </c>
      <c r="D41" s="759"/>
      <c r="E41" s="759"/>
      <c r="F41" s="752"/>
      <c r="G41" s="752"/>
      <c r="H41" s="137" t="s">
        <v>1112</v>
      </c>
      <c r="I41" s="139" t="s">
        <v>1113</v>
      </c>
      <c r="J41" s="139" t="s">
        <v>1114</v>
      </c>
      <c r="K41" s="100">
        <v>1</v>
      </c>
      <c r="L41" s="619">
        <v>45019</v>
      </c>
      <c r="M41" s="619">
        <v>45170</v>
      </c>
      <c r="N41" s="116">
        <f t="shared" si="0"/>
        <v>21.571428571428573</v>
      </c>
      <c r="O41" s="620">
        <v>0</v>
      </c>
      <c r="P41" s="122">
        <f t="shared" si="1"/>
        <v>0</v>
      </c>
      <c r="Q41" s="104" t="str">
        <f>IF(ISNUMBER(P41),IF(P41=100%,"CUMPLIDA",IF(AND(ISNUMBER(M41),ISNUMBER(OCI!$Q$6)), IF(M41&lt;OCI!$Q$6,"INCUMPLIDA","PROCESO"), "VERIFICAR FECHA")),"SIN VALOR AVANCE")</f>
        <v>PROCESO</v>
      </c>
      <c r="R41" s="605" t="s">
        <v>1111</v>
      </c>
    </row>
    <row r="42" spans="2:18" ht="90" x14ac:dyDescent="0.2">
      <c r="B42" s="95" t="s">
        <v>12</v>
      </c>
      <c r="C42" s="132" t="s">
        <v>11</v>
      </c>
      <c r="D42" s="760"/>
      <c r="E42" s="760"/>
      <c r="F42" s="753"/>
      <c r="G42" s="753"/>
      <c r="H42" s="137" t="s">
        <v>1115</v>
      </c>
      <c r="I42" s="139" t="s">
        <v>1116</v>
      </c>
      <c r="J42" s="139" t="s">
        <v>1061</v>
      </c>
      <c r="K42" s="100">
        <v>1</v>
      </c>
      <c r="L42" s="93">
        <v>44805</v>
      </c>
      <c r="M42" s="93">
        <v>45170</v>
      </c>
      <c r="N42" s="116">
        <f t="shared" si="0"/>
        <v>52.142857142857146</v>
      </c>
      <c r="O42" s="122">
        <v>0</v>
      </c>
      <c r="P42" s="122">
        <f t="shared" si="1"/>
        <v>0</v>
      </c>
      <c r="Q42" s="104" t="str">
        <f>IF(ISNUMBER(P42),IF(P42=100%,"CUMPLIDA",IF(AND(ISNUMBER(M42),ISNUMBER(OCI!$Q$6)), IF(M42&lt;OCI!$Q$6,"INCUMPLIDA","PROCESO"), "VERIFICAR FECHA")),"SIN VALOR AVANCE")</f>
        <v>PROCESO</v>
      </c>
      <c r="R42" s="605" t="s">
        <v>1117</v>
      </c>
    </row>
    <row r="43" spans="2:18" ht="96.75" customHeight="1" x14ac:dyDescent="0.2">
      <c r="B43" s="95" t="s">
        <v>12</v>
      </c>
      <c r="C43" s="132" t="s">
        <v>11</v>
      </c>
      <c r="D43" s="758" t="s">
        <v>1118</v>
      </c>
      <c r="E43" s="758" t="s">
        <v>1041</v>
      </c>
      <c r="F43" s="751" t="s">
        <v>1119</v>
      </c>
      <c r="G43" s="751" t="s">
        <v>1120</v>
      </c>
      <c r="H43" s="137" t="s">
        <v>1121</v>
      </c>
      <c r="I43" s="137" t="s">
        <v>1122</v>
      </c>
      <c r="J43" s="137" t="s">
        <v>1123</v>
      </c>
      <c r="K43" s="100">
        <v>1</v>
      </c>
      <c r="L43" s="619">
        <v>45019</v>
      </c>
      <c r="M43" s="619">
        <v>45169</v>
      </c>
      <c r="N43" s="116">
        <f t="shared" si="0"/>
        <v>21.428571428571427</v>
      </c>
      <c r="O43" s="122">
        <v>0</v>
      </c>
      <c r="P43" s="122">
        <f t="shared" si="1"/>
        <v>0</v>
      </c>
      <c r="Q43" s="104" t="str">
        <f>IF(ISNUMBER(P43),IF(P43=100%,"CUMPLIDA",IF(AND(ISNUMBER(M43),ISNUMBER(OCI!$Q$6)), IF(M43&lt;OCI!$Q$6,"INCUMPLIDA","PROCESO"), "VERIFICAR FECHA")),"SIN VALOR AVANCE")</f>
        <v>PROCESO</v>
      </c>
      <c r="R43" s="605" t="s">
        <v>1111</v>
      </c>
    </row>
    <row r="44" spans="2:18" ht="69" customHeight="1" x14ac:dyDescent="0.2">
      <c r="B44" s="95" t="s">
        <v>12</v>
      </c>
      <c r="C44" s="132" t="s">
        <v>11</v>
      </c>
      <c r="D44" s="760"/>
      <c r="E44" s="760"/>
      <c r="F44" s="753"/>
      <c r="G44" s="753"/>
      <c r="H44" s="137" t="s">
        <v>1124</v>
      </c>
      <c r="I44" s="137" t="s">
        <v>1125</v>
      </c>
      <c r="J44" s="137" t="s">
        <v>1126</v>
      </c>
      <c r="K44" s="115">
        <v>1</v>
      </c>
      <c r="L44" s="106">
        <v>44805</v>
      </c>
      <c r="M44" s="106">
        <v>44925</v>
      </c>
      <c r="N44" s="116">
        <f t="shared" si="0"/>
        <v>17.142857142857142</v>
      </c>
      <c r="O44" s="115">
        <v>0</v>
      </c>
      <c r="P44" s="122">
        <f t="shared" si="1"/>
        <v>0</v>
      </c>
      <c r="Q44" s="104" t="str">
        <f>IF(ISNUMBER(P44),IF(P44=100%,"CUMPLIDA",IF(AND(ISNUMBER(M44),ISNUMBER(OCI!$Q$6)), IF(M44&lt;OCI!$Q$6,"INCUMPLIDA","PROCESO"), "VERIFICAR FECHA")),"SIN VALOR AVANCE")</f>
        <v>PROCESO</v>
      </c>
      <c r="R44" s="606" t="s">
        <v>1127</v>
      </c>
    </row>
    <row r="45" spans="2:18" ht="70.5" customHeight="1" x14ac:dyDescent="0.2">
      <c r="B45" s="95" t="s">
        <v>12</v>
      </c>
      <c r="C45" s="132" t="s">
        <v>11</v>
      </c>
      <c r="D45" s="758" t="s">
        <v>1128</v>
      </c>
      <c r="E45" s="758" t="s">
        <v>1057</v>
      </c>
      <c r="F45" s="751" t="s">
        <v>1129</v>
      </c>
      <c r="G45" s="751" t="s">
        <v>1130</v>
      </c>
      <c r="H45" s="621" t="s">
        <v>1105</v>
      </c>
      <c r="I45" s="137" t="s">
        <v>1106</v>
      </c>
      <c r="J45" s="137" t="s">
        <v>1107</v>
      </c>
      <c r="K45" s="115">
        <v>1</v>
      </c>
      <c r="L45" s="106">
        <v>44929</v>
      </c>
      <c r="M45" s="106">
        <v>45016</v>
      </c>
      <c r="N45" s="116">
        <f t="shared" si="0"/>
        <v>12.428571428571429</v>
      </c>
      <c r="O45" s="115">
        <v>0</v>
      </c>
      <c r="P45" s="122">
        <f t="shared" si="1"/>
        <v>0</v>
      </c>
      <c r="Q45" s="104" t="str">
        <f>IF(ISNUMBER(P45),IF(P45=100%,"CUMPLIDA",IF(AND(ISNUMBER(M45),ISNUMBER(OCI!$Q$6)), IF(M45&lt;OCI!$Q$6,"INCUMPLIDA","PROCESO"), "VERIFICAR FECHA")),"SIN VALOR AVANCE")</f>
        <v>PROCESO</v>
      </c>
      <c r="R45" s="606" t="s">
        <v>1131</v>
      </c>
    </row>
    <row r="46" spans="2:18" ht="72.75" customHeight="1" x14ac:dyDescent="0.2">
      <c r="B46" s="95" t="s">
        <v>12</v>
      </c>
      <c r="C46" s="132" t="s">
        <v>11</v>
      </c>
      <c r="D46" s="759"/>
      <c r="E46" s="759"/>
      <c r="F46" s="752"/>
      <c r="G46" s="752"/>
      <c r="H46" s="140" t="s">
        <v>1132</v>
      </c>
      <c r="I46" s="138" t="s">
        <v>1103</v>
      </c>
      <c r="J46" s="138" t="s">
        <v>1104</v>
      </c>
      <c r="K46" s="100">
        <v>1</v>
      </c>
      <c r="L46" s="107">
        <v>44805</v>
      </c>
      <c r="M46" s="107">
        <v>45169</v>
      </c>
      <c r="N46" s="116">
        <f t="shared" si="0"/>
        <v>52</v>
      </c>
      <c r="O46" s="122">
        <v>0</v>
      </c>
      <c r="P46" s="122">
        <f t="shared" si="1"/>
        <v>0</v>
      </c>
      <c r="Q46" s="104" t="str">
        <f>IF(ISNUMBER(P46),IF(P46=100%,"CUMPLIDA",IF(AND(ISNUMBER(M46),ISNUMBER(OCI!$Q$6)), IF(M46&lt;OCI!$Q$6,"INCUMPLIDA","PROCESO"), "VERIFICAR FECHA")),"SIN VALOR AVANCE")</f>
        <v>PROCESO</v>
      </c>
      <c r="R46" s="606" t="s">
        <v>1133</v>
      </c>
    </row>
    <row r="47" spans="2:18" ht="45.75" x14ac:dyDescent="0.2">
      <c r="B47" s="95" t="s">
        <v>12</v>
      </c>
      <c r="C47" s="132" t="s">
        <v>11</v>
      </c>
      <c r="D47" s="759"/>
      <c r="E47" s="759"/>
      <c r="F47" s="752"/>
      <c r="G47" s="752"/>
      <c r="H47" s="141" t="s">
        <v>1134</v>
      </c>
      <c r="I47" s="140" t="s">
        <v>1135</v>
      </c>
      <c r="J47" s="140" t="s">
        <v>1136</v>
      </c>
      <c r="K47" s="115">
        <v>1</v>
      </c>
      <c r="L47" s="106">
        <v>44805</v>
      </c>
      <c r="M47" s="106">
        <v>44925</v>
      </c>
      <c r="N47" s="116">
        <f t="shared" si="0"/>
        <v>17.142857142857142</v>
      </c>
      <c r="O47" s="115">
        <v>0</v>
      </c>
      <c r="P47" s="122">
        <f t="shared" si="1"/>
        <v>0</v>
      </c>
      <c r="Q47" s="104" t="str">
        <f>IF(ISNUMBER(P47),IF(P47=100%,"CUMPLIDA",IF(AND(ISNUMBER(M47),ISNUMBER(OCI!$Q$6)), IF(M47&lt;OCI!$Q$6,"INCUMPLIDA","PROCESO"), "VERIFICAR FECHA")),"SIN VALOR AVANCE")</f>
        <v>PROCESO</v>
      </c>
      <c r="R47" s="606" t="s">
        <v>1133</v>
      </c>
    </row>
    <row r="48" spans="2:18" ht="105" x14ac:dyDescent="0.2">
      <c r="B48" s="95" t="s">
        <v>12</v>
      </c>
      <c r="C48" s="132" t="s">
        <v>11</v>
      </c>
      <c r="D48" s="760"/>
      <c r="E48" s="760"/>
      <c r="F48" s="753"/>
      <c r="G48" s="753"/>
      <c r="H48" s="622" t="s">
        <v>1137</v>
      </c>
      <c r="I48" s="623" t="s">
        <v>1138</v>
      </c>
      <c r="J48" s="623" t="s">
        <v>1139</v>
      </c>
      <c r="K48" s="538">
        <v>2</v>
      </c>
      <c r="L48" s="619">
        <v>45019</v>
      </c>
      <c r="M48" s="619">
        <v>45199</v>
      </c>
      <c r="N48" s="116">
        <f t="shared" si="0"/>
        <v>25.714285714285715</v>
      </c>
      <c r="O48" s="538">
        <v>0</v>
      </c>
      <c r="P48" s="122">
        <f t="shared" si="1"/>
        <v>0</v>
      </c>
      <c r="Q48" s="104" t="str">
        <f>IF(ISNUMBER(P48),IF(P48=100%,"CUMPLIDA",IF(AND(ISNUMBER(M48),ISNUMBER(OCI!$Q$6)), IF(M48&lt;OCI!$Q$6,"INCUMPLIDA","PROCESO"), "VERIFICAR FECHA")),"SIN VALOR AVANCE")</f>
        <v>PROCESO</v>
      </c>
      <c r="R48" s="605" t="s">
        <v>1111</v>
      </c>
    </row>
    <row r="49" spans="2:18" ht="69" customHeight="1" x14ac:dyDescent="0.2">
      <c r="B49" s="95" t="s">
        <v>12</v>
      </c>
      <c r="C49" s="132" t="s">
        <v>11</v>
      </c>
      <c r="D49" s="758" t="s">
        <v>1140</v>
      </c>
      <c r="E49" s="758" t="s">
        <v>1063</v>
      </c>
      <c r="F49" s="751" t="s">
        <v>1141</v>
      </c>
      <c r="G49" s="751" t="s">
        <v>1142</v>
      </c>
      <c r="H49" s="92" t="s">
        <v>1132</v>
      </c>
      <c r="I49" s="92" t="s">
        <v>1103</v>
      </c>
      <c r="J49" s="92" t="s">
        <v>1104</v>
      </c>
      <c r="K49" s="100">
        <v>1</v>
      </c>
      <c r="L49" s="93">
        <v>44805</v>
      </c>
      <c r="M49" s="93">
        <v>45169</v>
      </c>
      <c r="N49" s="116">
        <f t="shared" si="0"/>
        <v>52</v>
      </c>
      <c r="O49" s="122">
        <v>0</v>
      </c>
      <c r="P49" s="122">
        <f t="shared" si="1"/>
        <v>0</v>
      </c>
      <c r="Q49" s="104" t="str">
        <f>IF(ISNUMBER(P49),IF(P49=100%,"CUMPLIDA",IF(AND(ISNUMBER(M49),ISNUMBER(OCI!$Q$6)), IF(M49&lt;OCI!$Q$6,"INCUMPLIDA","PROCESO"), "VERIFICAR FECHA")),"SIN VALOR AVANCE")</f>
        <v>PROCESO</v>
      </c>
      <c r="R49" s="606" t="s">
        <v>1133</v>
      </c>
    </row>
    <row r="50" spans="2:18" ht="84" customHeight="1" x14ac:dyDescent="0.2">
      <c r="B50" s="95" t="s">
        <v>12</v>
      </c>
      <c r="C50" s="132" t="s">
        <v>11</v>
      </c>
      <c r="D50" s="760"/>
      <c r="E50" s="760"/>
      <c r="F50" s="753"/>
      <c r="G50" s="753"/>
      <c r="H50" s="92" t="s">
        <v>1143</v>
      </c>
      <c r="I50" s="92" t="s">
        <v>1144</v>
      </c>
      <c r="J50" s="92" t="s">
        <v>1145</v>
      </c>
      <c r="K50" s="538">
        <v>9</v>
      </c>
      <c r="L50" s="619">
        <v>44929</v>
      </c>
      <c r="M50" s="619">
        <v>45199</v>
      </c>
      <c r="N50" s="116">
        <f t="shared" si="0"/>
        <v>38.571428571428569</v>
      </c>
      <c r="O50" s="538">
        <v>0</v>
      </c>
      <c r="P50" s="122">
        <f t="shared" si="1"/>
        <v>0</v>
      </c>
      <c r="Q50" s="104" t="str">
        <f>IF(ISNUMBER(P50),IF(P50=100%,"CUMPLIDA",IF(AND(ISNUMBER(M50),ISNUMBER(OCI!$Q$6)), IF(M50&lt;OCI!$Q$6,"INCUMPLIDA","PROCESO"), "VERIFICAR FECHA")),"SIN VALOR AVANCE")</f>
        <v>PROCESO</v>
      </c>
      <c r="R50" s="605" t="s">
        <v>1111</v>
      </c>
    </row>
    <row r="51" spans="2:18" ht="124.5" customHeight="1" x14ac:dyDescent="0.2">
      <c r="B51" s="91" t="s">
        <v>16</v>
      </c>
      <c r="C51" s="104" t="s">
        <v>11</v>
      </c>
      <c r="D51" s="885" t="s">
        <v>1146</v>
      </c>
      <c r="E51" s="885"/>
      <c r="F51" s="751" t="s">
        <v>1147</v>
      </c>
      <c r="G51" s="751" t="s">
        <v>1148</v>
      </c>
      <c r="H51" s="108" t="s">
        <v>1149</v>
      </c>
      <c r="I51" s="109"/>
      <c r="J51" s="108" t="s">
        <v>232</v>
      </c>
      <c r="K51" s="115">
        <v>1</v>
      </c>
      <c r="L51" s="93">
        <v>43831</v>
      </c>
      <c r="M51" s="93">
        <v>44012</v>
      </c>
      <c r="N51" s="116">
        <f t="shared" si="0"/>
        <v>25.857142857142858</v>
      </c>
      <c r="O51" s="115">
        <v>1</v>
      </c>
      <c r="P51" s="117">
        <f t="shared" si="1"/>
        <v>1</v>
      </c>
      <c r="Q51" s="104" t="str">
        <f>IF(ISNUMBER(P51),IF(P51=100%,"CUMPLIDA",IF(AND(ISNUMBER(M51),ISNUMBER(OCI!$Q$6)), IF(M51&lt;OCI!$Q$6,"INCUMPLIDA","PROCESO"), "VERIFICAR FECHA")),"SIN VALOR AVANCE")</f>
        <v>CUMPLIDA</v>
      </c>
      <c r="R51" s="94" t="s">
        <v>375</v>
      </c>
    </row>
    <row r="52" spans="2:18" ht="180.75" x14ac:dyDescent="0.2">
      <c r="B52" s="91" t="s">
        <v>16</v>
      </c>
      <c r="C52" s="104" t="s">
        <v>11</v>
      </c>
      <c r="D52" s="886"/>
      <c r="E52" s="886"/>
      <c r="F52" s="752"/>
      <c r="G52" s="752"/>
      <c r="H52" s="108" t="s">
        <v>1150</v>
      </c>
      <c r="I52" s="109"/>
      <c r="J52" s="108" t="s">
        <v>236</v>
      </c>
      <c r="K52" s="115">
        <v>1</v>
      </c>
      <c r="L52" s="93">
        <v>44013</v>
      </c>
      <c r="M52" s="93">
        <v>44196</v>
      </c>
      <c r="N52" s="116">
        <f t="shared" si="0"/>
        <v>26.142857142857142</v>
      </c>
      <c r="O52" s="115">
        <v>1</v>
      </c>
      <c r="P52" s="117">
        <f t="shared" si="1"/>
        <v>1</v>
      </c>
      <c r="Q52" s="104" t="str">
        <f>IF(ISNUMBER(P52),IF(P52=100%,"CUMPLIDA",IF(AND(ISNUMBER(M52),ISNUMBER(OCI!$Q$6)), IF(M52&lt;OCI!$Q$6,"INCUMPLIDA","PROCESO"), "VERIFICAR FECHA")),"SIN VALOR AVANCE")</f>
        <v>CUMPLIDA</v>
      </c>
      <c r="R52" s="94" t="s">
        <v>1151</v>
      </c>
    </row>
    <row r="53" spans="2:18" ht="135.75" x14ac:dyDescent="0.2">
      <c r="B53" s="91" t="s">
        <v>16</v>
      </c>
      <c r="C53" s="104" t="s">
        <v>11</v>
      </c>
      <c r="D53" s="886"/>
      <c r="E53" s="886"/>
      <c r="F53" s="752"/>
      <c r="G53" s="752"/>
      <c r="H53" s="883" t="s">
        <v>1152</v>
      </c>
      <c r="I53" s="109" t="s">
        <v>239</v>
      </c>
      <c r="J53" s="108" t="s">
        <v>240</v>
      </c>
      <c r="K53" s="115">
        <v>1</v>
      </c>
      <c r="L53" s="93">
        <v>44562</v>
      </c>
      <c r="M53" s="93">
        <v>44773</v>
      </c>
      <c r="N53" s="116">
        <f t="shared" si="0"/>
        <v>30.142857142857142</v>
      </c>
      <c r="O53" s="115">
        <v>0.92</v>
      </c>
      <c r="P53" s="117">
        <f t="shared" si="1"/>
        <v>0.92</v>
      </c>
      <c r="Q53" s="104" t="str">
        <f>IF(ISNUMBER(P53),IF(P53=100%,"CUMPLIDA",IF(AND(ISNUMBER(M53),ISNUMBER(OCI!$Q$6)), IF(M53&lt;OCI!$Q$6,"INCUMPLIDA","PROCESO"), "VERIFICAR FECHA")),"SIN VALOR AVANCE")</f>
        <v>PROCESO</v>
      </c>
      <c r="R53" s="94" t="s">
        <v>1153</v>
      </c>
    </row>
    <row r="54" spans="2:18" ht="135.75" x14ac:dyDescent="0.2">
      <c r="B54" s="91" t="s">
        <v>16</v>
      </c>
      <c r="C54" s="104" t="s">
        <v>11</v>
      </c>
      <c r="D54" s="886"/>
      <c r="E54" s="886"/>
      <c r="F54" s="752"/>
      <c r="G54" s="752"/>
      <c r="H54" s="884"/>
      <c r="I54" s="110" t="s">
        <v>242</v>
      </c>
      <c r="J54" s="110" t="s">
        <v>243</v>
      </c>
      <c r="K54" s="115">
        <v>1</v>
      </c>
      <c r="L54" s="93">
        <v>44774</v>
      </c>
      <c r="M54" s="93">
        <v>44926</v>
      </c>
      <c r="N54" s="116">
        <f t="shared" si="0"/>
        <v>21.714285714285715</v>
      </c>
      <c r="O54" s="115">
        <v>0</v>
      </c>
      <c r="P54" s="117">
        <f t="shared" si="1"/>
        <v>0</v>
      </c>
      <c r="Q54" s="104" t="str">
        <f>IF(ISNUMBER(P54),IF(P54=100%,"CUMPLIDA",IF(AND(ISNUMBER(M54),ISNUMBER(OCI!$Q$6)), IF(M54&lt;OCI!$Q$6,"INCUMPLIDA","PROCESO"), "VERIFICAR FECHA")),"SIN VALOR AVANCE")</f>
        <v>PROCESO</v>
      </c>
      <c r="R54" s="94" t="s">
        <v>1153</v>
      </c>
    </row>
    <row r="55" spans="2:18" ht="210.75" x14ac:dyDescent="0.2">
      <c r="B55" s="91" t="s">
        <v>16</v>
      </c>
      <c r="C55" s="104" t="s">
        <v>11</v>
      </c>
      <c r="D55" s="886"/>
      <c r="E55" s="886"/>
      <c r="F55" s="752"/>
      <c r="G55" s="752"/>
      <c r="H55" s="883" t="s">
        <v>1154</v>
      </c>
      <c r="I55" s="110" t="s">
        <v>245</v>
      </c>
      <c r="J55" s="110" t="s">
        <v>246</v>
      </c>
      <c r="K55" s="115">
        <v>3</v>
      </c>
      <c r="L55" s="93">
        <v>44927</v>
      </c>
      <c r="M55" s="93">
        <v>45291</v>
      </c>
      <c r="N55" s="116">
        <f t="shared" si="0"/>
        <v>52</v>
      </c>
      <c r="O55" s="115">
        <v>0</v>
      </c>
      <c r="P55" s="117">
        <f t="shared" si="1"/>
        <v>0</v>
      </c>
      <c r="Q55" s="104" t="str">
        <f>IF(ISNUMBER(P55),IF(P55=100%,"CUMPLIDA",IF(AND(ISNUMBER(M55),ISNUMBER(OCI!$Q$6)), IF(M55&lt;OCI!$Q$6,"INCUMPLIDA","PROCESO"), "VERIFICAR FECHA")),"SIN VALOR AVANCE")</f>
        <v>PROCESO</v>
      </c>
      <c r="R55" s="94" t="s">
        <v>1155</v>
      </c>
    </row>
    <row r="56" spans="2:18" ht="210.75" x14ac:dyDescent="0.2">
      <c r="B56" s="91" t="s">
        <v>16</v>
      </c>
      <c r="C56" s="104" t="s">
        <v>11</v>
      </c>
      <c r="D56" s="887"/>
      <c r="E56" s="887"/>
      <c r="F56" s="753"/>
      <c r="G56" s="753"/>
      <c r="H56" s="884"/>
      <c r="I56" s="110" t="s">
        <v>248</v>
      </c>
      <c r="J56" s="110" t="s">
        <v>249</v>
      </c>
      <c r="K56" s="115">
        <v>1</v>
      </c>
      <c r="L56" s="93">
        <v>45474</v>
      </c>
      <c r="M56" s="93">
        <v>45657</v>
      </c>
      <c r="N56" s="116">
        <f t="shared" si="0"/>
        <v>26.142857142857142</v>
      </c>
      <c r="O56" s="115">
        <v>0</v>
      </c>
      <c r="P56" s="117">
        <f t="shared" si="1"/>
        <v>0</v>
      </c>
      <c r="Q56" s="104" t="str">
        <f>IF(ISNUMBER(P56),IF(P56=100%,"CUMPLIDA",IF(AND(ISNUMBER(M56),ISNUMBER(OCI!$Q$6)), IF(M56&lt;OCI!$Q$6,"INCUMPLIDA","PROCESO"), "VERIFICAR FECHA")),"SIN VALOR AVANCE")</f>
        <v>PROCESO</v>
      </c>
      <c r="R56" s="94" t="s">
        <v>1155</v>
      </c>
    </row>
    <row r="57" spans="2:18" ht="247.9" customHeight="1" thickBot="1" x14ac:dyDescent="0.25">
      <c r="B57" s="91" t="s">
        <v>16</v>
      </c>
      <c r="C57" s="104" t="s">
        <v>11</v>
      </c>
      <c r="D57" s="885" t="s">
        <v>1156</v>
      </c>
      <c r="E57" s="885" t="s">
        <v>1157</v>
      </c>
      <c r="F57" s="751" t="s">
        <v>1158</v>
      </c>
      <c r="G57" s="751" t="s">
        <v>1159</v>
      </c>
      <c r="H57" s="111" t="s">
        <v>1160</v>
      </c>
      <c r="I57" s="111" t="s">
        <v>1161</v>
      </c>
      <c r="J57" s="110" t="s">
        <v>1162</v>
      </c>
      <c r="K57" s="115">
        <v>3</v>
      </c>
      <c r="L57" s="93">
        <v>44835</v>
      </c>
      <c r="M57" s="93">
        <v>45107</v>
      </c>
      <c r="N57" s="116">
        <f t="shared" si="0"/>
        <v>38.857142857142854</v>
      </c>
      <c r="O57" s="115">
        <v>0</v>
      </c>
      <c r="P57" s="117">
        <f t="shared" si="1"/>
        <v>0</v>
      </c>
      <c r="Q57" s="104" t="str">
        <f>IF(ISNUMBER(P57),IF(P57=100%,"CUMPLIDA",IF(AND(ISNUMBER(M57),ISNUMBER(OCI!$Q$6)), IF(M57&lt;OCI!$Q$6,"INCUMPLIDA","PROCESO"), "VERIFICAR FECHA")),"SIN VALOR AVANCE")</f>
        <v>PROCESO</v>
      </c>
      <c r="R57" s="412" t="s">
        <v>1163</v>
      </c>
    </row>
    <row r="58" spans="2:18" ht="247.9" customHeight="1" x14ac:dyDescent="0.2">
      <c r="B58" s="91" t="s">
        <v>16</v>
      </c>
      <c r="C58" s="104" t="s">
        <v>11</v>
      </c>
      <c r="D58" s="887"/>
      <c r="E58" s="887"/>
      <c r="F58" s="753"/>
      <c r="G58" s="753"/>
      <c r="H58" s="111" t="s">
        <v>1164</v>
      </c>
      <c r="I58" s="111" t="s">
        <v>1165</v>
      </c>
      <c r="J58" s="110" t="s">
        <v>1166</v>
      </c>
      <c r="K58" s="115">
        <v>17</v>
      </c>
      <c r="L58" s="93">
        <v>44835</v>
      </c>
      <c r="M58" s="93">
        <v>45107</v>
      </c>
      <c r="N58" s="116">
        <f t="shared" si="0"/>
        <v>38.857142857142854</v>
      </c>
      <c r="O58" s="115">
        <v>0</v>
      </c>
      <c r="P58" s="117">
        <f t="shared" si="1"/>
        <v>0</v>
      </c>
      <c r="Q58" s="104" t="str">
        <f>IF(ISNUMBER(P58),IF(P58=100%,"CUMPLIDA",IF(AND(ISNUMBER(M58),ISNUMBER(OCI!$Q$6)), IF(M58&lt;OCI!$Q$6,"INCUMPLIDA","PROCESO"), "VERIFICAR FECHA")),"SIN VALOR AVANCE")</f>
        <v>PROCESO</v>
      </c>
      <c r="R58" s="607" t="s">
        <v>1167</v>
      </c>
    </row>
    <row r="59" spans="2:18" ht="120.75" x14ac:dyDescent="0.2">
      <c r="B59" s="91" t="s">
        <v>15</v>
      </c>
      <c r="C59" s="133" t="s">
        <v>11</v>
      </c>
      <c r="D59" s="885" t="s">
        <v>1168</v>
      </c>
      <c r="E59" s="885" t="s">
        <v>1169</v>
      </c>
      <c r="F59" s="888" t="s">
        <v>1170</v>
      </c>
      <c r="G59" s="751" t="s">
        <v>1171</v>
      </c>
      <c r="H59" s="111" t="s">
        <v>1172</v>
      </c>
      <c r="I59" s="883" t="s">
        <v>1173</v>
      </c>
      <c r="J59" s="108" t="s">
        <v>1174</v>
      </c>
      <c r="K59" s="115">
        <v>7</v>
      </c>
      <c r="L59" s="93">
        <v>42979</v>
      </c>
      <c r="M59" s="93">
        <v>43100</v>
      </c>
      <c r="N59" s="116">
        <f t="shared" si="0"/>
        <v>17.285714285714285</v>
      </c>
      <c r="O59" s="115">
        <v>7</v>
      </c>
      <c r="P59" s="117">
        <f t="shared" si="1"/>
        <v>1</v>
      </c>
      <c r="Q59" s="104" t="str">
        <f>IF(ISNUMBER(P59),IF(P59=100%,"CUMPLIDA",IF(AND(ISNUMBER(M59),ISNUMBER(OCI!$Q$6)), IF(M59&lt;OCI!$Q$6,"INCUMPLIDA","PROCESO"), "VERIFICAR FECHA")),"SIN VALOR AVANCE")</f>
        <v>CUMPLIDA</v>
      </c>
      <c r="R59" s="112" t="s">
        <v>1175</v>
      </c>
    </row>
    <row r="60" spans="2:18" ht="270.75" x14ac:dyDescent="0.2">
      <c r="B60" s="91" t="s">
        <v>15</v>
      </c>
      <c r="C60" s="133" t="s">
        <v>11</v>
      </c>
      <c r="D60" s="886"/>
      <c r="E60" s="886"/>
      <c r="F60" s="889"/>
      <c r="G60" s="752"/>
      <c r="H60" s="113" t="s">
        <v>1176</v>
      </c>
      <c r="I60" s="894"/>
      <c r="J60" s="92" t="s">
        <v>1177</v>
      </c>
      <c r="K60" s="115">
        <v>1</v>
      </c>
      <c r="L60" s="93">
        <v>44531</v>
      </c>
      <c r="M60" s="93">
        <v>44651</v>
      </c>
      <c r="N60" s="116">
        <f t="shared" si="0"/>
        <v>17.142857142857142</v>
      </c>
      <c r="O60" s="115">
        <v>1</v>
      </c>
      <c r="P60" s="117">
        <f t="shared" si="1"/>
        <v>1</v>
      </c>
      <c r="Q60" s="104" t="str">
        <f>IF(ISNUMBER(P60),IF(P60=100%,"CUMPLIDA",IF(AND(ISNUMBER(M60),ISNUMBER(OCI!$Q$6)), IF(M60&lt;OCI!$Q$6,"INCUMPLIDA","PROCESO"), "VERIFICAR FECHA")),"SIN VALOR AVANCE")</f>
        <v>CUMPLIDA</v>
      </c>
      <c r="R60" s="94" t="s">
        <v>1178</v>
      </c>
    </row>
    <row r="61" spans="2:18" ht="164.25" customHeight="1" x14ac:dyDescent="0.2">
      <c r="B61" s="91" t="s">
        <v>15</v>
      </c>
      <c r="C61" s="133" t="s">
        <v>11</v>
      </c>
      <c r="D61" s="886"/>
      <c r="E61" s="886"/>
      <c r="F61" s="889"/>
      <c r="G61" s="752"/>
      <c r="H61" s="891" t="s">
        <v>1179</v>
      </c>
      <c r="I61" s="624" t="s">
        <v>392</v>
      </c>
      <c r="J61" s="625" t="s">
        <v>267</v>
      </c>
      <c r="K61" s="538">
        <v>1</v>
      </c>
      <c r="L61" s="619">
        <v>44927</v>
      </c>
      <c r="M61" s="619">
        <v>45230</v>
      </c>
      <c r="N61" s="116">
        <f t="shared" si="0"/>
        <v>43.285714285714285</v>
      </c>
      <c r="O61" s="536">
        <v>0</v>
      </c>
      <c r="P61" s="117">
        <f t="shared" si="1"/>
        <v>0</v>
      </c>
      <c r="Q61" s="104" t="str">
        <f>IF(ISNUMBER(P61),IF(P61=100%,"CUMPLIDA",IF(AND(ISNUMBER(M61),ISNUMBER(OCI!$Q$6)), IF(M61&lt;OCI!$Q$6,"INCUMPLIDA","PROCESO"), "VERIFICAR FECHA")),"SIN VALOR AVANCE")</f>
        <v>PROCESO</v>
      </c>
      <c r="R61" s="94" t="s">
        <v>1180</v>
      </c>
    </row>
    <row r="62" spans="2:18" ht="179.25" customHeight="1" x14ac:dyDescent="0.2">
      <c r="B62" s="91" t="s">
        <v>15</v>
      </c>
      <c r="C62" s="133" t="s">
        <v>11</v>
      </c>
      <c r="D62" s="886"/>
      <c r="E62" s="886"/>
      <c r="F62" s="889"/>
      <c r="G62" s="752"/>
      <c r="H62" s="892"/>
      <c r="I62" s="895" t="s">
        <v>394</v>
      </c>
      <c r="J62" s="626" t="s">
        <v>270</v>
      </c>
      <c r="K62" s="538">
        <v>1</v>
      </c>
      <c r="L62" s="619">
        <v>45231</v>
      </c>
      <c r="M62" s="619">
        <v>45443</v>
      </c>
      <c r="N62" s="116">
        <f t="shared" si="0"/>
        <v>30.285714285714285</v>
      </c>
      <c r="O62" s="115">
        <v>0</v>
      </c>
      <c r="P62" s="117">
        <f t="shared" si="1"/>
        <v>0</v>
      </c>
      <c r="Q62" s="104" t="str">
        <f>IF(ISNUMBER(P62),IF(P62=100%,"CUMPLIDA",IF(AND(ISNUMBER(M62),ISNUMBER(OCI!$Q$6)), IF(M62&lt;OCI!$Q$6,"INCUMPLIDA","PROCESO"), "VERIFICAR FECHA")),"SIN VALOR AVANCE")</f>
        <v>PROCESO</v>
      </c>
      <c r="R62" s="94" t="s">
        <v>1180</v>
      </c>
    </row>
    <row r="63" spans="2:18" ht="285.75" x14ac:dyDescent="0.2">
      <c r="B63" s="91" t="s">
        <v>15</v>
      </c>
      <c r="C63" s="133" t="s">
        <v>11</v>
      </c>
      <c r="D63" s="886"/>
      <c r="E63" s="886"/>
      <c r="F63" s="889"/>
      <c r="G63" s="752"/>
      <c r="H63" s="892"/>
      <c r="I63" s="896"/>
      <c r="J63" s="626" t="s">
        <v>246</v>
      </c>
      <c r="K63" s="538">
        <v>4</v>
      </c>
      <c r="L63" s="619">
        <v>45444</v>
      </c>
      <c r="M63" s="619">
        <v>45808</v>
      </c>
      <c r="N63" s="116">
        <f t="shared" si="0"/>
        <v>52</v>
      </c>
      <c r="O63" s="115">
        <v>0</v>
      </c>
      <c r="P63" s="117">
        <f t="shared" si="1"/>
        <v>0</v>
      </c>
      <c r="Q63" s="104" t="str">
        <f>IF(ISNUMBER(P63),IF(P63=100%,"CUMPLIDA",IF(AND(ISNUMBER(M63),ISNUMBER(OCI!$Q$6)), IF(M63&lt;OCI!$Q$6,"INCUMPLIDA","PROCESO"), "VERIFICAR FECHA")),"SIN VALOR AVANCE")</f>
        <v>PROCESO</v>
      </c>
      <c r="R63" s="94" t="s">
        <v>1181</v>
      </c>
    </row>
    <row r="64" spans="2:18" ht="293.25" customHeight="1" x14ac:dyDescent="0.2">
      <c r="B64" s="91" t="s">
        <v>15</v>
      </c>
      <c r="C64" s="133" t="s">
        <v>11</v>
      </c>
      <c r="D64" s="887"/>
      <c r="E64" s="887"/>
      <c r="F64" s="890"/>
      <c r="G64" s="753"/>
      <c r="H64" s="893"/>
      <c r="I64" s="624" t="s">
        <v>397</v>
      </c>
      <c r="J64" s="626" t="s">
        <v>315</v>
      </c>
      <c r="K64" s="538">
        <v>1</v>
      </c>
      <c r="L64" s="619">
        <v>45809</v>
      </c>
      <c r="M64" s="619">
        <v>46022</v>
      </c>
      <c r="N64" s="116">
        <f t="shared" si="0"/>
        <v>30.428571428571427</v>
      </c>
      <c r="O64" s="115">
        <v>0</v>
      </c>
      <c r="P64" s="117">
        <f t="shared" si="1"/>
        <v>0</v>
      </c>
      <c r="Q64" s="104" t="str">
        <f>IF(ISNUMBER(P64),IF(P64=100%,"CUMPLIDA",IF(AND(ISNUMBER(M64),ISNUMBER(OCI!$Q$6)), IF(M64&lt;OCI!$Q$6,"INCUMPLIDA","PROCESO"), "VERIFICAR FECHA")),"SIN VALOR AVANCE")</f>
        <v>PROCESO</v>
      </c>
      <c r="R64" s="94" t="s">
        <v>1182</v>
      </c>
    </row>
    <row r="65" spans="2:19" ht="165.75" customHeight="1" x14ac:dyDescent="0.2">
      <c r="B65" s="91" t="s">
        <v>15</v>
      </c>
      <c r="C65" s="133" t="s">
        <v>11</v>
      </c>
      <c r="D65" s="885" t="s">
        <v>1183</v>
      </c>
      <c r="E65" s="885" t="s">
        <v>1169</v>
      </c>
      <c r="F65" s="755" t="s">
        <v>1184</v>
      </c>
      <c r="G65" s="755" t="s">
        <v>1185</v>
      </c>
      <c r="H65" s="897" t="s">
        <v>1186</v>
      </c>
      <c r="I65" s="108"/>
      <c r="J65" s="108" t="s">
        <v>1174</v>
      </c>
      <c r="K65" s="115">
        <v>1</v>
      </c>
      <c r="L65" s="93">
        <v>42979</v>
      </c>
      <c r="M65" s="93">
        <v>43100</v>
      </c>
      <c r="N65" s="116">
        <f t="shared" si="0"/>
        <v>17.285714285714285</v>
      </c>
      <c r="O65" s="115">
        <v>1</v>
      </c>
      <c r="P65" s="117">
        <f t="shared" si="1"/>
        <v>1</v>
      </c>
      <c r="Q65" s="104" t="str">
        <f>IF(ISNUMBER(P65),IF(P65=100%,"CUMPLIDA",IF(AND(ISNUMBER(M65),ISNUMBER(OCI!$Q$6)), IF(M65&lt;OCI!$Q$6,"INCUMPLIDA","PROCESO"), "VERIFICAR FECHA")),"SIN VALOR AVANCE")</f>
        <v>CUMPLIDA</v>
      </c>
      <c r="R65" s="94" t="s">
        <v>1187</v>
      </c>
    </row>
    <row r="66" spans="2:19" ht="161.25" customHeight="1" x14ac:dyDescent="0.2">
      <c r="B66" s="91" t="s">
        <v>15</v>
      </c>
      <c r="C66" s="133" t="s">
        <v>11</v>
      </c>
      <c r="D66" s="886"/>
      <c r="E66" s="886"/>
      <c r="F66" s="756"/>
      <c r="G66" s="756"/>
      <c r="H66" s="898"/>
      <c r="I66" s="624" t="s">
        <v>392</v>
      </c>
      <c r="J66" s="625" t="s">
        <v>267</v>
      </c>
      <c r="K66" s="538">
        <v>1</v>
      </c>
      <c r="L66" s="619">
        <v>44927</v>
      </c>
      <c r="M66" s="619">
        <v>45230</v>
      </c>
      <c r="N66" s="116">
        <f t="shared" ref="N66:N122" si="2">(M66-L66)/7</f>
        <v>43.285714285714285</v>
      </c>
      <c r="O66" s="536">
        <v>0</v>
      </c>
      <c r="P66" s="117">
        <f t="shared" si="1"/>
        <v>0</v>
      </c>
      <c r="Q66" s="104" t="str">
        <f>IF(ISNUMBER(P66),IF(P66=100%,"CUMPLIDA",IF(AND(ISNUMBER(M66),ISNUMBER(OCI!$Q$6)), IF(M66&lt;OCI!$Q$6,"INCUMPLIDA","PROCESO"), "VERIFICAR FECHA")),"SIN VALOR AVANCE")</f>
        <v>PROCESO</v>
      </c>
      <c r="R66" s="94" t="s">
        <v>1180</v>
      </c>
    </row>
    <row r="67" spans="2:19" ht="164.25" customHeight="1" x14ac:dyDescent="0.2">
      <c r="B67" s="91" t="s">
        <v>15</v>
      </c>
      <c r="C67" s="133" t="s">
        <v>11</v>
      </c>
      <c r="D67" s="886"/>
      <c r="E67" s="886"/>
      <c r="F67" s="756"/>
      <c r="G67" s="756"/>
      <c r="H67" s="898"/>
      <c r="I67" s="895" t="s">
        <v>394</v>
      </c>
      <c r="J67" s="626" t="s">
        <v>270</v>
      </c>
      <c r="K67" s="538">
        <v>1</v>
      </c>
      <c r="L67" s="619">
        <v>45231</v>
      </c>
      <c r="M67" s="619">
        <v>45443</v>
      </c>
      <c r="N67" s="116">
        <f t="shared" si="2"/>
        <v>30.285714285714285</v>
      </c>
      <c r="O67" s="115">
        <v>0</v>
      </c>
      <c r="P67" s="117">
        <f t="shared" si="1"/>
        <v>0</v>
      </c>
      <c r="Q67" s="104" t="str">
        <f>IF(ISNUMBER(P67),IF(P67=100%,"CUMPLIDA",IF(AND(ISNUMBER(M67),ISNUMBER(OCI!$Q$6)), IF(M67&lt;OCI!$Q$6,"INCUMPLIDA","PROCESO"), "VERIFICAR FECHA")),"SIN VALOR AVANCE")</f>
        <v>PROCESO</v>
      </c>
      <c r="R67" s="94" t="s">
        <v>1180</v>
      </c>
    </row>
    <row r="68" spans="2:19" ht="296.25" customHeight="1" x14ac:dyDescent="0.2">
      <c r="B68" s="91" t="s">
        <v>15</v>
      </c>
      <c r="C68" s="133" t="s">
        <v>11</v>
      </c>
      <c r="D68" s="886"/>
      <c r="E68" s="886"/>
      <c r="F68" s="756"/>
      <c r="G68" s="756"/>
      <c r="H68" s="898"/>
      <c r="I68" s="896"/>
      <c r="J68" s="626" t="s">
        <v>246</v>
      </c>
      <c r="K68" s="538">
        <v>4</v>
      </c>
      <c r="L68" s="619">
        <v>45444</v>
      </c>
      <c r="M68" s="619">
        <v>45808</v>
      </c>
      <c r="N68" s="116">
        <f t="shared" si="2"/>
        <v>52</v>
      </c>
      <c r="O68" s="115">
        <v>0</v>
      </c>
      <c r="P68" s="117">
        <f t="shared" si="1"/>
        <v>0</v>
      </c>
      <c r="Q68" s="104" t="str">
        <f>IF(ISNUMBER(P68),IF(P68=100%,"CUMPLIDA",IF(AND(ISNUMBER(M68),ISNUMBER(OCI!$Q$6)), IF(M68&lt;OCI!$Q$6,"INCUMPLIDA","PROCESO"), "VERIFICAR FECHA")),"SIN VALOR AVANCE")</f>
        <v>PROCESO</v>
      </c>
      <c r="R68" s="94" t="s">
        <v>1181</v>
      </c>
    </row>
    <row r="69" spans="2:19" ht="259.5" customHeight="1" x14ac:dyDescent="0.2">
      <c r="B69" s="91" t="s">
        <v>15</v>
      </c>
      <c r="C69" s="133" t="s">
        <v>11</v>
      </c>
      <c r="D69" s="887"/>
      <c r="E69" s="887"/>
      <c r="F69" s="757"/>
      <c r="G69" s="757"/>
      <c r="H69" s="899"/>
      <c r="I69" s="624" t="s">
        <v>397</v>
      </c>
      <c r="J69" s="626" t="s">
        <v>315</v>
      </c>
      <c r="K69" s="538">
        <v>1</v>
      </c>
      <c r="L69" s="619">
        <v>45809</v>
      </c>
      <c r="M69" s="619">
        <v>46022</v>
      </c>
      <c r="N69" s="116">
        <f t="shared" si="2"/>
        <v>30.428571428571427</v>
      </c>
      <c r="O69" s="536">
        <v>0</v>
      </c>
      <c r="P69" s="117">
        <f t="shared" si="1"/>
        <v>0</v>
      </c>
      <c r="Q69" s="104" t="str">
        <f>IF(ISNUMBER(P69),IF(P69=100%,"CUMPLIDA",IF(AND(ISNUMBER(M69),ISNUMBER(OCI!$Q$6)), IF(M69&lt;OCI!$Q$6,"INCUMPLIDA","PROCESO"), "VERIFICAR FECHA")),"SIN VALOR AVANCE")</f>
        <v>PROCESO</v>
      </c>
      <c r="R69" s="537" t="s">
        <v>1188</v>
      </c>
    </row>
    <row r="70" spans="2:19" ht="409.5" customHeight="1" x14ac:dyDescent="0.2">
      <c r="B70" s="91" t="s">
        <v>15</v>
      </c>
      <c r="C70" s="133" t="s">
        <v>11</v>
      </c>
      <c r="D70" s="885" t="s">
        <v>1189</v>
      </c>
      <c r="E70" s="885" t="s">
        <v>1169</v>
      </c>
      <c r="F70" s="926" t="s">
        <v>1190</v>
      </c>
      <c r="G70" s="755" t="s">
        <v>1185</v>
      </c>
      <c r="H70" s="929" t="s">
        <v>1179</v>
      </c>
      <c r="I70" s="624" t="s">
        <v>392</v>
      </c>
      <c r="J70" s="625" t="s">
        <v>267</v>
      </c>
      <c r="K70" s="538">
        <v>1</v>
      </c>
      <c r="L70" s="619">
        <v>44927</v>
      </c>
      <c r="M70" s="619">
        <v>45230</v>
      </c>
      <c r="N70" s="116">
        <f t="shared" si="2"/>
        <v>43.285714285714285</v>
      </c>
      <c r="O70" s="538">
        <v>0</v>
      </c>
      <c r="P70" s="117">
        <f t="shared" si="1"/>
        <v>0</v>
      </c>
      <c r="Q70" s="104" t="str">
        <f>IF(ISNUMBER(P70),IF(P70=100%,"CUMPLIDA",IF(AND(ISNUMBER(M70),ISNUMBER(OCI!$Q$6)), IF(M70&lt;OCI!$Q$6,"INCUMPLIDA","PROCESO"), "VERIFICAR FECHA")),"SIN VALOR AVANCE")</f>
        <v>PROCESO</v>
      </c>
      <c r="R70" s="627" t="s">
        <v>1180</v>
      </c>
      <c r="S70" s="539"/>
    </row>
    <row r="71" spans="2:19" ht="164.25" customHeight="1" x14ac:dyDescent="0.2">
      <c r="B71" s="91" t="s">
        <v>15</v>
      </c>
      <c r="C71" s="133" t="s">
        <v>11</v>
      </c>
      <c r="D71" s="886"/>
      <c r="E71" s="886"/>
      <c r="F71" s="927"/>
      <c r="G71" s="756"/>
      <c r="H71" s="930"/>
      <c r="I71" s="895" t="s">
        <v>394</v>
      </c>
      <c r="J71" s="626" t="s">
        <v>270</v>
      </c>
      <c r="K71" s="538">
        <v>1</v>
      </c>
      <c r="L71" s="619">
        <v>45231</v>
      </c>
      <c r="M71" s="619">
        <v>45443</v>
      </c>
      <c r="N71" s="116">
        <f t="shared" si="2"/>
        <v>30.285714285714285</v>
      </c>
      <c r="O71" s="538">
        <v>0</v>
      </c>
      <c r="P71" s="117">
        <f t="shared" si="1"/>
        <v>0</v>
      </c>
      <c r="Q71" s="104" t="str">
        <f>IF(ISNUMBER(P71),IF(P71=100%,"CUMPLIDA",IF(AND(ISNUMBER(M71),ISNUMBER(OCI!$Q$6)), IF(M71&lt;OCI!$Q$6,"INCUMPLIDA","PROCESO"), "VERIFICAR FECHA")),"SIN VALOR AVANCE")</f>
        <v>PROCESO</v>
      </c>
      <c r="R71" s="627" t="s">
        <v>1180</v>
      </c>
      <c r="S71" s="539"/>
    </row>
    <row r="72" spans="2:19" ht="285.75" x14ac:dyDescent="0.2">
      <c r="B72" s="91" t="s">
        <v>15</v>
      </c>
      <c r="C72" s="133" t="s">
        <v>11</v>
      </c>
      <c r="D72" s="886"/>
      <c r="E72" s="886"/>
      <c r="F72" s="927"/>
      <c r="G72" s="756"/>
      <c r="H72" s="930"/>
      <c r="I72" s="896"/>
      <c r="J72" s="626" t="s">
        <v>246</v>
      </c>
      <c r="K72" s="538">
        <v>4</v>
      </c>
      <c r="L72" s="619">
        <v>45444</v>
      </c>
      <c r="M72" s="619">
        <v>45808</v>
      </c>
      <c r="N72" s="116">
        <f t="shared" si="2"/>
        <v>52</v>
      </c>
      <c r="O72" s="538">
        <v>0</v>
      </c>
      <c r="P72" s="117">
        <f t="shared" si="1"/>
        <v>0</v>
      </c>
      <c r="Q72" s="104" t="str">
        <f>IF(ISNUMBER(P72),IF(P72=100%,"CUMPLIDA",IF(AND(ISNUMBER(M72),ISNUMBER(OCI!$Q$6)), IF(M72&lt;OCI!$Q$6,"INCUMPLIDA","PROCESO"), "VERIFICAR FECHA")),"SIN VALOR AVANCE")</f>
        <v>PROCESO</v>
      </c>
      <c r="R72" s="627" t="s">
        <v>1181</v>
      </c>
      <c r="S72" s="539"/>
    </row>
    <row r="73" spans="2:19" ht="347.25" customHeight="1" x14ac:dyDescent="0.2">
      <c r="B73" s="91" t="s">
        <v>15</v>
      </c>
      <c r="C73" s="133" t="s">
        <v>11</v>
      </c>
      <c r="D73" s="887"/>
      <c r="E73" s="887"/>
      <c r="F73" s="928"/>
      <c r="G73" s="757"/>
      <c r="H73" s="931"/>
      <c r="I73" s="624" t="s">
        <v>397</v>
      </c>
      <c r="J73" s="626" t="s">
        <v>315</v>
      </c>
      <c r="K73" s="538">
        <v>1</v>
      </c>
      <c r="L73" s="619">
        <v>45809</v>
      </c>
      <c r="M73" s="619">
        <v>46022</v>
      </c>
      <c r="N73" s="116">
        <f t="shared" si="2"/>
        <v>30.428571428571427</v>
      </c>
      <c r="O73" s="538">
        <v>0</v>
      </c>
      <c r="P73" s="117">
        <f t="shared" si="1"/>
        <v>0</v>
      </c>
      <c r="Q73" s="104" t="str">
        <f>IF(ISNUMBER(P73),IF(P73=100%,"CUMPLIDA",IF(AND(ISNUMBER(M73),ISNUMBER(OCI!$Q$6)), IF(M73&lt;OCI!$Q$6,"INCUMPLIDA","PROCESO"), "VERIFICAR FECHA")),"SIN VALOR AVANCE")</f>
        <v>PROCESO</v>
      </c>
      <c r="R73" s="627" t="s">
        <v>1191</v>
      </c>
      <c r="S73" s="539"/>
    </row>
    <row r="74" spans="2:19" ht="165.75" x14ac:dyDescent="0.2">
      <c r="B74" s="91" t="s">
        <v>15</v>
      </c>
      <c r="C74" s="133" t="s">
        <v>11</v>
      </c>
      <c r="D74" s="885" t="s">
        <v>1189</v>
      </c>
      <c r="E74" s="885" t="s">
        <v>1169</v>
      </c>
      <c r="F74" s="751" t="s">
        <v>1192</v>
      </c>
      <c r="G74" s="751" t="s">
        <v>1171</v>
      </c>
      <c r="H74" s="92" t="s">
        <v>1193</v>
      </c>
      <c r="I74" s="108"/>
      <c r="J74" s="108" t="s">
        <v>1174</v>
      </c>
      <c r="K74" s="115">
        <v>1</v>
      </c>
      <c r="L74" s="93">
        <v>42979</v>
      </c>
      <c r="M74" s="93">
        <v>43100</v>
      </c>
      <c r="N74" s="116">
        <f t="shared" si="2"/>
        <v>17.285714285714285</v>
      </c>
      <c r="O74" s="115">
        <v>1</v>
      </c>
      <c r="P74" s="117">
        <f t="shared" si="1"/>
        <v>1</v>
      </c>
      <c r="Q74" s="104" t="str">
        <f>IF(ISNUMBER(P74),IF(P74=100%,"CUMPLIDA",IF(AND(ISNUMBER(M74),ISNUMBER(OCI!$Q$6)), IF(M74&lt;OCI!$Q$6,"INCUMPLIDA","PROCESO"), "VERIFICAR FECHA")),"SIN VALOR AVANCE")</f>
        <v>CUMPLIDA</v>
      </c>
      <c r="R74" s="94" t="s">
        <v>1194</v>
      </c>
    </row>
    <row r="75" spans="2:19" ht="135" x14ac:dyDescent="0.2">
      <c r="B75" s="91" t="s">
        <v>15</v>
      </c>
      <c r="C75" s="133" t="s">
        <v>11</v>
      </c>
      <c r="D75" s="886"/>
      <c r="E75" s="886"/>
      <c r="F75" s="752"/>
      <c r="G75" s="752"/>
      <c r="H75" s="92" t="s">
        <v>1195</v>
      </c>
      <c r="I75" s="108"/>
      <c r="J75" s="108" t="s">
        <v>1174</v>
      </c>
      <c r="K75" s="115">
        <v>1</v>
      </c>
      <c r="L75" s="93">
        <v>42979</v>
      </c>
      <c r="M75" s="93">
        <v>43100</v>
      </c>
      <c r="N75" s="116">
        <f t="shared" si="2"/>
        <v>17.285714285714285</v>
      </c>
      <c r="O75" s="115">
        <v>1</v>
      </c>
      <c r="P75" s="117">
        <f t="shared" si="1"/>
        <v>1</v>
      </c>
      <c r="Q75" s="104" t="str">
        <f>IF(ISNUMBER(P75),IF(P75=100%,"CUMPLIDA",IF(AND(ISNUMBER(M75),ISNUMBER(OCI!$Q$6)), IF(M75&lt;OCI!$Q$6,"INCUMPLIDA","PROCESO"), "VERIFICAR FECHA")),"SIN VALOR AVANCE")</f>
        <v>CUMPLIDA</v>
      </c>
      <c r="R75" s="94" t="s">
        <v>1196</v>
      </c>
    </row>
    <row r="76" spans="2:19" ht="147.75" customHeight="1" x14ac:dyDescent="0.2">
      <c r="B76" s="91" t="s">
        <v>15</v>
      </c>
      <c r="C76" s="133" t="s">
        <v>11</v>
      </c>
      <c r="D76" s="886"/>
      <c r="E76" s="886"/>
      <c r="F76" s="752"/>
      <c r="G76" s="752"/>
      <c r="H76" s="922" t="s">
        <v>1179</v>
      </c>
      <c r="I76" s="624" t="s">
        <v>392</v>
      </c>
      <c r="J76" s="625" t="s">
        <v>267</v>
      </c>
      <c r="K76" s="538">
        <v>1</v>
      </c>
      <c r="L76" s="619">
        <v>44927</v>
      </c>
      <c r="M76" s="619">
        <v>45230</v>
      </c>
      <c r="N76" s="116">
        <f t="shared" si="2"/>
        <v>43.285714285714285</v>
      </c>
      <c r="O76" s="536">
        <v>0</v>
      </c>
      <c r="P76" s="117">
        <f t="shared" si="1"/>
        <v>0</v>
      </c>
      <c r="Q76" s="104" t="str">
        <f>IF(ISNUMBER(P76),IF(P76=100%,"CUMPLIDA",IF(AND(ISNUMBER(M76),ISNUMBER(OCI!$Q$6)), IF(M76&lt;OCI!$Q$6,"INCUMPLIDA","PROCESO"), "VERIFICAR FECHA")),"SIN VALOR AVANCE")</f>
        <v>PROCESO</v>
      </c>
      <c r="R76" s="94" t="s">
        <v>1180</v>
      </c>
    </row>
    <row r="77" spans="2:19" ht="162.75" customHeight="1" x14ac:dyDescent="0.2">
      <c r="B77" s="91" t="s">
        <v>15</v>
      </c>
      <c r="C77" s="133" t="s">
        <v>11</v>
      </c>
      <c r="D77" s="886"/>
      <c r="E77" s="886"/>
      <c r="F77" s="752"/>
      <c r="G77" s="752"/>
      <c r="H77" s="923"/>
      <c r="I77" s="895" t="s">
        <v>394</v>
      </c>
      <c r="J77" s="626" t="s">
        <v>270</v>
      </c>
      <c r="K77" s="538">
        <v>1</v>
      </c>
      <c r="L77" s="619">
        <v>45231</v>
      </c>
      <c r="M77" s="619">
        <v>45443</v>
      </c>
      <c r="N77" s="116">
        <f t="shared" si="2"/>
        <v>30.285714285714285</v>
      </c>
      <c r="O77" s="115">
        <v>0</v>
      </c>
      <c r="P77" s="117">
        <f t="shared" si="1"/>
        <v>0</v>
      </c>
      <c r="Q77" s="104" t="str">
        <f>IF(ISNUMBER(P77),IF(P77=100%,"CUMPLIDA",IF(AND(ISNUMBER(M77),ISNUMBER(OCI!$Q$6)), IF(M77&lt;OCI!$Q$6,"INCUMPLIDA","PROCESO"), "VERIFICAR FECHA")),"SIN VALOR AVANCE")</f>
        <v>PROCESO</v>
      </c>
      <c r="R77" s="94" t="s">
        <v>1180</v>
      </c>
    </row>
    <row r="78" spans="2:19" ht="335.25" customHeight="1" x14ac:dyDescent="0.2">
      <c r="B78" s="91" t="s">
        <v>15</v>
      </c>
      <c r="C78" s="133" t="s">
        <v>11</v>
      </c>
      <c r="D78" s="886"/>
      <c r="E78" s="886"/>
      <c r="F78" s="752"/>
      <c r="G78" s="752"/>
      <c r="H78" s="923"/>
      <c r="I78" s="896"/>
      <c r="J78" s="626" t="s">
        <v>246</v>
      </c>
      <c r="K78" s="538">
        <v>4</v>
      </c>
      <c r="L78" s="619">
        <v>45444</v>
      </c>
      <c r="M78" s="619">
        <v>45808</v>
      </c>
      <c r="N78" s="116">
        <f t="shared" si="2"/>
        <v>52</v>
      </c>
      <c r="O78" s="115">
        <v>0</v>
      </c>
      <c r="P78" s="117">
        <f t="shared" si="1"/>
        <v>0</v>
      </c>
      <c r="Q78" s="104" t="str">
        <f>IF(ISNUMBER(P78),IF(P78=100%,"CUMPLIDA",IF(AND(ISNUMBER(M78),ISNUMBER(OCI!$Q$6)), IF(M78&lt;OCI!$Q$6,"INCUMPLIDA","PROCESO"), "VERIFICAR FECHA")),"SIN VALOR AVANCE")</f>
        <v>PROCESO</v>
      </c>
      <c r="R78" s="94" t="s">
        <v>1191</v>
      </c>
    </row>
    <row r="79" spans="2:19" ht="330.75" customHeight="1" x14ac:dyDescent="0.2">
      <c r="B79" s="91" t="s">
        <v>15</v>
      </c>
      <c r="C79" s="133" t="s">
        <v>11</v>
      </c>
      <c r="D79" s="887"/>
      <c r="E79" s="887"/>
      <c r="F79" s="753"/>
      <c r="G79" s="753"/>
      <c r="H79" s="925"/>
      <c r="I79" s="624" t="s">
        <v>397</v>
      </c>
      <c r="J79" s="626" t="s">
        <v>315</v>
      </c>
      <c r="K79" s="538">
        <v>1</v>
      </c>
      <c r="L79" s="619">
        <v>45809</v>
      </c>
      <c r="M79" s="619">
        <v>46022</v>
      </c>
      <c r="N79" s="116">
        <f t="shared" si="2"/>
        <v>30.428571428571427</v>
      </c>
      <c r="O79" s="115">
        <v>0</v>
      </c>
      <c r="P79" s="117">
        <f t="shared" si="1"/>
        <v>0</v>
      </c>
      <c r="Q79" s="104" t="str">
        <f>IF(ISNUMBER(P79),IF(P79=100%,"CUMPLIDA",IF(AND(ISNUMBER(M79),ISNUMBER(OCI!$Q$6)), IF(M79&lt;OCI!$Q$6,"INCUMPLIDA","PROCESO"), "VERIFICAR FECHA")),"SIN VALOR AVANCE")</f>
        <v>PROCESO</v>
      </c>
      <c r="R79" s="94" t="s">
        <v>1197</v>
      </c>
    </row>
    <row r="80" spans="2:19" ht="255" x14ac:dyDescent="0.2">
      <c r="B80" s="91" t="s">
        <v>15</v>
      </c>
      <c r="C80" s="135" t="s">
        <v>11</v>
      </c>
      <c r="D80" s="758" t="s">
        <v>1198</v>
      </c>
      <c r="E80" s="758" t="s">
        <v>1199</v>
      </c>
      <c r="F80" s="751" t="s">
        <v>1200</v>
      </c>
      <c r="G80" s="751" t="s">
        <v>1201</v>
      </c>
      <c r="H80" s="92" t="s">
        <v>1202</v>
      </c>
      <c r="I80" s="108" t="s">
        <v>1203</v>
      </c>
      <c r="J80" s="92" t="s">
        <v>1204</v>
      </c>
      <c r="K80" s="115">
        <v>1</v>
      </c>
      <c r="L80" s="93">
        <v>42614</v>
      </c>
      <c r="M80" s="93">
        <v>42825</v>
      </c>
      <c r="N80" s="116">
        <f t="shared" si="2"/>
        <v>30.142857142857142</v>
      </c>
      <c r="O80" s="115">
        <v>1</v>
      </c>
      <c r="P80" s="117">
        <f t="shared" si="1"/>
        <v>1</v>
      </c>
      <c r="Q80" s="104" t="str">
        <f>IF(ISNUMBER(P80),IF(P80=100%,"CUMPLIDA",IF(AND(ISNUMBER(M80),ISNUMBER(OCI!$Q$6)), IF(M80&lt;OCI!$Q$6,"INCUMPLIDA","PROCESO"), "VERIFICAR FECHA")),"SIN VALOR AVANCE")</f>
        <v>CUMPLIDA</v>
      </c>
      <c r="R80" s="94" t="s">
        <v>1205</v>
      </c>
    </row>
    <row r="81" spans="2:18" ht="228.75" customHeight="1" x14ac:dyDescent="0.2">
      <c r="B81" s="91" t="s">
        <v>15</v>
      </c>
      <c r="C81" s="135" t="s">
        <v>11</v>
      </c>
      <c r="D81" s="759"/>
      <c r="E81" s="759"/>
      <c r="F81" s="752"/>
      <c r="G81" s="752"/>
      <c r="H81" s="895" t="s">
        <v>1206</v>
      </c>
      <c r="I81" s="624" t="s">
        <v>392</v>
      </c>
      <c r="J81" s="625" t="s">
        <v>267</v>
      </c>
      <c r="K81" s="538">
        <v>1</v>
      </c>
      <c r="L81" s="619">
        <v>44927</v>
      </c>
      <c r="M81" s="619">
        <v>45230</v>
      </c>
      <c r="N81" s="116">
        <f t="shared" si="2"/>
        <v>43.285714285714285</v>
      </c>
      <c r="O81" s="538">
        <v>0</v>
      </c>
      <c r="P81" s="117">
        <f t="shared" si="1"/>
        <v>0</v>
      </c>
      <c r="Q81" s="104" t="str">
        <f>IF(ISNUMBER(P81),IF(P81=100%,"CUMPLIDA",IF(AND(ISNUMBER(M81),ISNUMBER(OCI!$Q$6)), IF(M81&lt;OCI!$Q$6,"INCUMPLIDA","PROCESO"), "VERIFICAR FECHA")),"SIN VALOR AVANCE")</f>
        <v>PROCESO</v>
      </c>
      <c r="R81" s="94" t="s">
        <v>704</v>
      </c>
    </row>
    <row r="82" spans="2:18" ht="227.25" customHeight="1" x14ac:dyDescent="0.2">
      <c r="B82" s="91" t="s">
        <v>15</v>
      </c>
      <c r="C82" s="135" t="s">
        <v>11</v>
      </c>
      <c r="D82" s="759"/>
      <c r="E82" s="759"/>
      <c r="F82" s="752"/>
      <c r="G82" s="752"/>
      <c r="H82" s="932"/>
      <c r="I82" s="895" t="s">
        <v>394</v>
      </c>
      <c r="J82" s="626" t="s">
        <v>270</v>
      </c>
      <c r="K82" s="538">
        <v>1</v>
      </c>
      <c r="L82" s="619">
        <v>45231</v>
      </c>
      <c r="M82" s="619">
        <v>45443</v>
      </c>
      <c r="N82" s="116">
        <f t="shared" si="2"/>
        <v>30.285714285714285</v>
      </c>
      <c r="O82" s="538">
        <v>0</v>
      </c>
      <c r="P82" s="117">
        <f t="shared" si="1"/>
        <v>0</v>
      </c>
      <c r="Q82" s="104" t="str">
        <f>IF(ISNUMBER(P82),IF(P82=100%,"CUMPLIDA",IF(AND(ISNUMBER(M82),ISNUMBER(OCI!$Q$6)), IF(M82&lt;OCI!$Q$6,"INCUMPLIDA","PROCESO"), "VERIFICAR FECHA")),"SIN VALOR AVANCE")</f>
        <v>PROCESO</v>
      </c>
      <c r="R82" s="94" t="s">
        <v>704</v>
      </c>
    </row>
    <row r="83" spans="2:18" ht="212.25" customHeight="1" x14ac:dyDescent="0.2">
      <c r="B83" s="91" t="s">
        <v>15</v>
      </c>
      <c r="C83" s="135" t="s">
        <v>11</v>
      </c>
      <c r="D83" s="759"/>
      <c r="E83" s="759"/>
      <c r="F83" s="752"/>
      <c r="G83" s="752"/>
      <c r="H83" s="932"/>
      <c r="I83" s="896"/>
      <c r="J83" s="626" t="s">
        <v>246</v>
      </c>
      <c r="K83" s="538">
        <v>4</v>
      </c>
      <c r="L83" s="619">
        <v>45444</v>
      </c>
      <c r="M83" s="619">
        <v>45808</v>
      </c>
      <c r="N83" s="116">
        <f t="shared" si="2"/>
        <v>52</v>
      </c>
      <c r="O83" s="538">
        <v>0</v>
      </c>
      <c r="P83" s="117">
        <f t="shared" si="1"/>
        <v>0</v>
      </c>
      <c r="Q83" s="104" t="str">
        <f>IF(ISNUMBER(P83),IF(P83=100%,"CUMPLIDA",IF(AND(ISNUMBER(M83),ISNUMBER(OCI!$Q$6)), IF(M83&lt;OCI!$Q$6,"INCUMPLIDA","PROCESO"), "VERIFICAR FECHA")),"SIN VALOR AVANCE")</f>
        <v>PROCESO</v>
      </c>
      <c r="R83" s="94" t="s">
        <v>1207</v>
      </c>
    </row>
    <row r="84" spans="2:18" ht="236.25" customHeight="1" x14ac:dyDescent="0.2">
      <c r="B84" s="91" t="s">
        <v>15</v>
      </c>
      <c r="C84" s="135" t="s">
        <v>11</v>
      </c>
      <c r="D84" s="759"/>
      <c r="E84" s="759"/>
      <c r="F84" s="752"/>
      <c r="G84" s="752"/>
      <c r="H84" s="932"/>
      <c r="I84" s="624" t="s">
        <v>397</v>
      </c>
      <c r="J84" s="626" t="s">
        <v>315</v>
      </c>
      <c r="K84" s="538">
        <v>1</v>
      </c>
      <c r="L84" s="619">
        <v>45809</v>
      </c>
      <c r="M84" s="619">
        <v>46022</v>
      </c>
      <c r="N84" s="116">
        <f t="shared" si="2"/>
        <v>30.428571428571427</v>
      </c>
      <c r="O84" s="538">
        <v>0</v>
      </c>
      <c r="P84" s="117">
        <f t="shared" si="1"/>
        <v>0</v>
      </c>
      <c r="Q84" s="104" t="str">
        <f>IF(ISNUMBER(P84),IF(P84=100%,"CUMPLIDA",IF(AND(ISNUMBER(M84),ISNUMBER(OCI!$Q$6)), IF(M84&lt;OCI!$Q$6,"INCUMPLIDA","PROCESO"), "VERIFICAR FECHA")),"SIN VALOR AVANCE")</f>
        <v>PROCESO</v>
      </c>
      <c r="R84" s="94" t="s">
        <v>1207</v>
      </c>
    </row>
    <row r="85" spans="2:18" ht="105.75" x14ac:dyDescent="0.2">
      <c r="B85" s="91" t="s">
        <v>15</v>
      </c>
      <c r="C85" s="135" t="s">
        <v>11</v>
      </c>
      <c r="D85" s="759"/>
      <c r="E85" s="759"/>
      <c r="F85" s="752"/>
      <c r="G85" s="752"/>
      <c r="H85" s="92" t="s">
        <v>1208</v>
      </c>
      <c r="I85" s="92" t="s">
        <v>1208</v>
      </c>
      <c r="J85" s="92" t="s">
        <v>1209</v>
      </c>
      <c r="K85" s="115">
        <v>1</v>
      </c>
      <c r="L85" s="93">
        <v>42795</v>
      </c>
      <c r="M85" s="93">
        <v>42855</v>
      </c>
      <c r="N85" s="116">
        <f t="shared" si="2"/>
        <v>8.5714285714285712</v>
      </c>
      <c r="O85" s="115">
        <v>1</v>
      </c>
      <c r="P85" s="117">
        <f t="shared" si="1"/>
        <v>1</v>
      </c>
      <c r="Q85" s="104" t="str">
        <f>IF(ISNUMBER(P85),IF(P85=100%,"CUMPLIDA",IF(AND(ISNUMBER(M85),ISNUMBER(OCI!$Q$6)), IF(M85&lt;OCI!$Q$6,"INCUMPLIDA","PROCESO"), "VERIFICAR FECHA")),"SIN VALOR AVANCE")</f>
        <v>CUMPLIDA</v>
      </c>
      <c r="R85" s="94" t="s">
        <v>1210</v>
      </c>
    </row>
    <row r="86" spans="2:18" ht="120.75" x14ac:dyDescent="0.2">
      <c r="B86" s="91" t="s">
        <v>15</v>
      </c>
      <c r="C86" s="135" t="s">
        <v>11</v>
      </c>
      <c r="D86" s="760"/>
      <c r="E86" s="760"/>
      <c r="F86" s="753"/>
      <c r="G86" s="753"/>
      <c r="H86" s="92" t="s">
        <v>1211</v>
      </c>
      <c r="I86" s="92" t="s">
        <v>1211</v>
      </c>
      <c r="J86" s="92" t="s">
        <v>1212</v>
      </c>
      <c r="K86" s="115">
        <v>1</v>
      </c>
      <c r="L86" s="93">
        <v>42855</v>
      </c>
      <c r="M86" s="93">
        <v>42916</v>
      </c>
      <c r="N86" s="116">
        <f t="shared" si="2"/>
        <v>8.7142857142857135</v>
      </c>
      <c r="O86" s="115">
        <v>1</v>
      </c>
      <c r="P86" s="117">
        <f t="shared" si="1"/>
        <v>1</v>
      </c>
      <c r="Q86" s="104" t="str">
        <f>IF(ISNUMBER(P86),IF(P86=100%,"CUMPLIDA",IF(AND(ISNUMBER(M86),ISNUMBER(OCI!$Q$6)), IF(M86&lt;OCI!$Q$6,"INCUMPLIDA","PROCESO"), "VERIFICAR FECHA")),"SIN VALOR AVANCE")</f>
        <v>CUMPLIDA</v>
      </c>
      <c r="R86" s="94" t="s">
        <v>1213</v>
      </c>
    </row>
    <row r="87" spans="2:18" ht="197.25" customHeight="1" x14ac:dyDescent="0.2">
      <c r="B87" s="91" t="s">
        <v>15</v>
      </c>
      <c r="C87" s="135" t="s">
        <v>11</v>
      </c>
      <c r="D87" s="758" t="s">
        <v>1214</v>
      </c>
      <c r="E87" s="758" t="s">
        <v>1215</v>
      </c>
      <c r="F87" s="751" t="s">
        <v>1216</v>
      </c>
      <c r="G87" s="751" t="s">
        <v>1217</v>
      </c>
      <c r="H87" s="906" t="s">
        <v>534</v>
      </c>
      <c r="I87" s="624" t="s">
        <v>392</v>
      </c>
      <c r="J87" s="625" t="s">
        <v>267</v>
      </c>
      <c r="K87" s="538">
        <v>1</v>
      </c>
      <c r="L87" s="619">
        <v>44927</v>
      </c>
      <c r="M87" s="619">
        <v>45230</v>
      </c>
      <c r="N87" s="116">
        <f t="shared" si="2"/>
        <v>43.285714285714285</v>
      </c>
      <c r="O87" s="538">
        <v>0</v>
      </c>
      <c r="P87" s="117">
        <f t="shared" si="1"/>
        <v>0</v>
      </c>
      <c r="Q87" s="104" t="str">
        <f>IF(ISNUMBER(P87),IF(P87=100%,"CUMPLIDA",IF(AND(ISNUMBER(M87),ISNUMBER(OCI!$Q$6)), IF(M87&lt;OCI!$Q$6,"INCUMPLIDA","PROCESO"), "VERIFICAR FECHA")),"SIN VALOR AVANCE")</f>
        <v>PROCESO</v>
      </c>
      <c r="R87" s="94" t="s">
        <v>1218</v>
      </c>
    </row>
    <row r="88" spans="2:18" ht="185.25" customHeight="1" x14ac:dyDescent="0.2">
      <c r="B88" s="91" t="s">
        <v>15</v>
      </c>
      <c r="C88" s="135" t="s">
        <v>11</v>
      </c>
      <c r="D88" s="759"/>
      <c r="E88" s="759"/>
      <c r="F88" s="752"/>
      <c r="G88" s="752"/>
      <c r="H88" s="907"/>
      <c r="I88" s="895" t="s">
        <v>394</v>
      </c>
      <c r="J88" s="626" t="s">
        <v>270</v>
      </c>
      <c r="K88" s="538">
        <v>1</v>
      </c>
      <c r="L88" s="619">
        <v>45231</v>
      </c>
      <c r="M88" s="619">
        <v>45443</v>
      </c>
      <c r="N88" s="116">
        <f t="shared" si="2"/>
        <v>30.285714285714285</v>
      </c>
      <c r="O88" s="115">
        <v>0</v>
      </c>
      <c r="P88" s="117">
        <f t="shared" si="1"/>
        <v>0</v>
      </c>
      <c r="Q88" s="104" t="str">
        <f>IF(ISNUMBER(P88),IF(P88=100%,"CUMPLIDA",IF(AND(ISNUMBER(M88),ISNUMBER(OCI!$Q$6)), IF(M88&lt;OCI!$Q$6,"INCUMPLIDA","PROCESO"), "VERIFICAR FECHA")),"SIN VALOR AVANCE")</f>
        <v>PROCESO</v>
      </c>
      <c r="R88" s="94" t="s">
        <v>1219</v>
      </c>
    </row>
    <row r="89" spans="2:18" ht="377.25" customHeight="1" x14ac:dyDescent="0.2">
      <c r="B89" s="91" t="s">
        <v>15</v>
      </c>
      <c r="C89" s="135" t="s">
        <v>11</v>
      </c>
      <c r="D89" s="759"/>
      <c r="E89" s="759"/>
      <c r="F89" s="752"/>
      <c r="G89" s="752"/>
      <c r="H89" s="907"/>
      <c r="I89" s="896"/>
      <c r="J89" s="626" t="s">
        <v>246</v>
      </c>
      <c r="K89" s="538">
        <v>4</v>
      </c>
      <c r="L89" s="619">
        <v>45444</v>
      </c>
      <c r="M89" s="619">
        <v>45808</v>
      </c>
      <c r="N89" s="116">
        <f t="shared" si="2"/>
        <v>52</v>
      </c>
      <c r="O89" s="115">
        <v>0</v>
      </c>
      <c r="P89" s="117">
        <f t="shared" si="1"/>
        <v>0</v>
      </c>
      <c r="Q89" s="104" t="str">
        <f>IF(ISNUMBER(P89),IF(P89=100%,"CUMPLIDA",IF(AND(ISNUMBER(M89),ISNUMBER(OCI!$Q$6)), IF(M89&lt;OCI!$Q$6,"INCUMPLIDA","PROCESO"), "VERIFICAR FECHA")),"SIN VALOR AVANCE")</f>
        <v>PROCESO</v>
      </c>
      <c r="R89" s="94" t="s">
        <v>1220</v>
      </c>
    </row>
    <row r="90" spans="2:18" ht="357" customHeight="1" thickBot="1" x14ac:dyDescent="0.25">
      <c r="B90" s="91" t="s">
        <v>15</v>
      </c>
      <c r="C90" s="135" t="s">
        <v>11</v>
      </c>
      <c r="D90" s="760"/>
      <c r="E90" s="760"/>
      <c r="F90" s="753"/>
      <c r="G90" s="753"/>
      <c r="H90" s="908"/>
      <c r="I90" s="624" t="s">
        <v>397</v>
      </c>
      <c r="J90" s="626" t="s">
        <v>315</v>
      </c>
      <c r="K90" s="538">
        <v>1</v>
      </c>
      <c r="L90" s="619">
        <v>45809</v>
      </c>
      <c r="M90" s="619">
        <v>46022</v>
      </c>
      <c r="N90" s="116">
        <f t="shared" si="2"/>
        <v>30.428571428571427</v>
      </c>
      <c r="O90" s="115">
        <v>0</v>
      </c>
      <c r="P90" s="117">
        <f t="shared" si="1"/>
        <v>0</v>
      </c>
      <c r="Q90" s="104" t="str">
        <f>IF(ISNUMBER(P90),IF(P90=100%,"CUMPLIDA",IF(AND(ISNUMBER(M90),ISNUMBER(OCI!$Q$6)), IF(M90&lt;OCI!$Q$6,"INCUMPLIDA","PROCESO"), "VERIFICAR FECHA")),"SIN VALOR AVANCE")</f>
        <v>PROCESO</v>
      </c>
      <c r="R90" s="94" t="s">
        <v>1221</v>
      </c>
    </row>
    <row r="91" spans="2:18" ht="253.9" customHeight="1" x14ac:dyDescent="0.2">
      <c r="B91" s="91" t="s">
        <v>15</v>
      </c>
      <c r="C91" s="135" t="s">
        <v>11</v>
      </c>
      <c r="D91" s="758" t="s">
        <v>1222</v>
      </c>
      <c r="E91" s="758" t="s">
        <v>1223</v>
      </c>
      <c r="F91" s="751" t="s">
        <v>1224</v>
      </c>
      <c r="G91" s="903" t="s">
        <v>1225</v>
      </c>
      <c r="H91" s="900" t="s">
        <v>1226</v>
      </c>
      <c r="I91" s="608" t="s">
        <v>1227</v>
      </c>
      <c r="J91" s="609" t="s">
        <v>1228</v>
      </c>
      <c r="K91" s="128">
        <v>6</v>
      </c>
      <c r="L91" s="93">
        <v>44875</v>
      </c>
      <c r="M91" s="93">
        <v>45036</v>
      </c>
      <c r="N91" s="116">
        <f t="shared" si="2"/>
        <v>23</v>
      </c>
      <c r="O91" s="115">
        <v>0</v>
      </c>
      <c r="P91" s="117">
        <f t="shared" si="1"/>
        <v>0</v>
      </c>
      <c r="Q91" s="104" t="str">
        <f>IF(ISNUMBER(P91),IF(P91=100%,"CUMPLIDA",IF(AND(ISNUMBER(M91),ISNUMBER(OCI!$Q$6)), IF(M91&lt;OCI!$Q$6,"INCUMPLIDA","PROCESO"), "VERIFICAR FECHA")),"SIN VALOR AVANCE")</f>
        <v>PROCESO</v>
      </c>
      <c r="R91" s="94" t="s">
        <v>1229</v>
      </c>
    </row>
    <row r="92" spans="2:18" ht="253.9" customHeight="1" x14ac:dyDescent="0.2">
      <c r="B92" s="91" t="s">
        <v>15</v>
      </c>
      <c r="C92" s="135" t="s">
        <v>11</v>
      </c>
      <c r="D92" s="759"/>
      <c r="E92" s="759"/>
      <c r="F92" s="752"/>
      <c r="G92" s="904"/>
      <c r="H92" s="901"/>
      <c r="I92" s="610" t="s">
        <v>1230</v>
      </c>
      <c r="J92" s="611" t="s">
        <v>1231</v>
      </c>
      <c r="K92" s="104">
        <v>6</v>
      </c>
      <c r="L92" s="93">
        <v>44875</v>
      </c>
      <c r="M92" s="93">
        <v>45036</v>
      </c>
      <c r="N92" s="116">
        <f t="shared" si="2"/>
        <v>23</v>
      </c>
      <c r="O92" s="115">
        <v>0</v>
      </c>
      <c r="P92" s="117">
        <f t="shared" si="1"/>
        <v>0</v>
      </c>
      <c r="Q92" s="104" t="str">
        <f>IF(ISNUMBER(P92),IF(P92=100%,"CUMPLIDA",IF(AND(ISNUMBER(M92),ISNUMBER(OCI!$Q$6)), IF(M92&lt;OCI!$Q$6,"INCUMPLIDA","PROCESO"), "VERIFICAR FECHA")),"SIN VALOR AVANCE")</f>
        <v>PROCESO</v>
      </c>
      <c r="R92" s="94" t="s">
        <v>1229</v>
      </c>
    </row>
    <row r="93" spans="2:18" ht="240.75" x14ac:dyDescent="0.2">
      <c r="B93" s="91" t="s">
        <v>15</v>
      </c>
      <c r="C93" s="135" t="s">
        <v>11</v>
      </c>
      <c r="D93" s="759"/>
      <c r="E93" s="759"/>
      <c r="F93" s="752"/>
      <c r="G93" s="904"/>
      <c r="H93" s="901"/>
      <c r="I93" s="610" t="s">
        <v>1232</v>
      </c>
      <c r="J93" s="611" t="s">
        <v>1233</v>
      </c>
      <c r="K93" s="104">
        <v>6</v>
      </c>
      <c r="L93" s="93">
        <v>44875</v>
      </c>
      <c r="M93" s="93">
        <v>45036</v>
      </c>
      <c r="N93" s="116">
        <f t="shared" si="2"/>
        <v>23</v>
      </c>
      <c r="O93" s="115">
        <v>0</v>
      </c>
      <c r="P93" s="117">
        <f t="shared" si="1"/>
        <v>0</v>
      </c>
      <c r="Q93" s="104" t="str">
        <f>IF(ISNUMBER(P93),IF(P93=100%,"CUMPLIDA",IF(AND(ISNUMBER(M93),ISNUMBER(OCI!$Q$6)), IF(M93&lt;OCI!$Q$6,"INCUMPLIDA","PROCESO"), "VERIFICAR FECHA")),"SIN VALOR AVANCE")</f>
        <v>PROCESO</v>
      </c>
      <c r="R93" s="94" t="s">
        <v>1234</v>
      </c>
    </row>
    <row r="94" spans="2:18" ht="240.75" x14ac:dyDescent="0.2">
      <c r="B94" s="91" t="s">
        <v>15</v>
      </c>
      <c r="C94" s="135" t="s">
        <v>11</v>
      </c>
      <c r="D94" s="759"/>
      <c r="E94" s="759"/>
      <c r="F94" s="752"/>
      <c r="G94" s="904"/>
      <c r="H94" s="902"/>
      <c r="I94" s="610" t="s">
        <v>1235</v>
      </c>
      <c r="J94" s="611" t="s">
        <v>1236</v>
      </c>
      <c r="K94" s="104">
        <v>6</v>
      </c>
      <c r="L94" s="93">
        <v>44875</v>
      </c>
      <c r="M94" s="93">
        <v>45036</v>
      </c>
      <c r="N94" s="116">
        <f t="shared" si="2"/>
        <v>23</v>
      </c>
      <c r="O94" s="115">
        <v>0</v>
      </c>
      <c r="P94" s="117">
        <f t="shared" si="1"/>
        <v>0</v>
      </c>
      <c r="Q94" s="104" t="str">
        <f>IF(ISNUMBER(P94),IF(P94=100%,"CUMPLIDA",IF(AND(ISNUMBER(M94),ISNUMBER(OCI!$Q$6)), IF(M94&lt;OCI!$Q$6,"INCUMPLIDA","PROCESO"), "VERIFICAR FECHA")),"SIN VALOR AVANCE")</f>
        <v>PROCESO</v>
      </c>
      <c r="R94" s="94" t="s">
        <v>1237</v>
      </c>
    </row>
    <row r="95" spans="2:18" ht="150" x14ac:dyDescent="0.2">
      <c r="B95" s="91" t="s">
        <v>15</v>
      </c>
      <c r="C95" s="135" t="s">
        <v>11</v>
      </c>
      <c r="D95" s="760"/>
      <c r="E95" s="760"/>
      <c r="F95" s="753"/>
      <c r="G95" s="905"/>
      <c r="H95" s="612" t="s">
        <v>1238</v>
      </c>
      <c r="I95" s="610" t="s">
        <v>1239</v>
      </c>
      <c r="J95" s="611" t="s">
        <v>1240</v>
      </c>
      <c r="K95" s="104">
        <v>35</v>
      </c>
      <c r="L95" s="93">
        <v>45047</v>
      </c>
      <c r="M95" s="93">
        <v>45117</v>
      </c>
      <c r="N95" s="116">
        <f t="shared" si="2"/>
        <v>10</v>
      </c>
      <c r="O95" s="115">
        <v>0</v>
      </c>
      <c r="P95" s="117">
        <f t="shared" si="1"/>
        <v>0</v>
      </c>
      <c r="Q95" s="104" t="str">
        <f>IF(ISNUMBER(P95),IF(P95=100%,"CUMPLIDA",IF(AND(ISNUMBER(M95),ISNUMBER(OCI!$Q$6)), IF(M95&lt;OCI!$Q$6,"INCUMPLIDA","PROCESO"), "VERIFICAR FECHA")),"SIN VALOR AVANCE")</f>
        <v>PROCESO</v>
      </c>
      <c r="R95" s="94" t="s">
        <v>1241</v>
      </c>
    </row>
    <row r="96" spans="2:18" ht="90" x14ac:dyDescent="0.2">
      <c r="B96" s="123" t="s">
        <v>14</v>
      </c>
      <c r="C96" s="130" t="s">
        <v>11</v>
      </c>
      <c r="D96" s="916" t="s">
        <v>1242</v>
      </c>
      <c r="E96" s="913" t="s">
        <v>1028</v>
      </c>
      <c r="F96" s="883" t="s">
        <v>1243</v>
      </c>
      <c r="G96" s="883" t="s">
        <v>1244</v>
      </c>
      <c r="H96" s="136" t="s">
        <v>1245</v>
      </c>
      <c r="I96" s="136" t="s">
        <v>1246</v>
      </c>
      <c r="J96" s="136" t="s">
        <v>1247</v>
      </c>
      <c r="K96" s="115">
        <v>1</v>
      </c>
      <c r="L96" s="93">
        <v>44781</v>
      </c>
      <c r="M96" s="93">
        <v>44926</v>
      </c>
      <c r="N96" s="116">
        <f t="shared" si="2"/>
        <v>20.714285714285715</v>
      </c>
      <c r="O96" s="115">
        <v>0</v>
      </c>
      <c r="P96" s="117">
        <f t="shared" ref="P96:P122" si="3">O96/K96</f>
        <v>0</v>
      </c>
      <c r="Q96" s="104" t="str">
        <f>IF(ISNUMBER(P96),IF(P96=100%,"CUMPLIDA",IF(AND(ISNUMBER(M96),ISNUMBER(OCI!$Q$6)), IF(M96&lt;OCI!$Q$6,"INCUMPLIDA","PROCESO"), "VERIFICAR FECHA")),"SIN VALOR AVANCE")</f>
        <v>PROCESO</v>
      </c>
      <c r="R96" s="613" t="s">
        <v>1248</v>
      </c>
    </row>
    <row r="97" spans="2:19" ht="90.75" x14ac:dyDescent="0.2">
      <c r="B97" s="123" t="s">
        <v>14</v>
      </c>
      <c r="C97" s="130" t="s">
        <v>11</v>
      </c>
      <c r="D97" s="917"/>
      <c r="E97" s="914"/>
      <c r="F97" s="909"/>
      <c r="G97" s="909"/>
      <c r="H97" s="136" t="s">
        <v>1249</v>
      </c>
      <c r="I97" s="136" t="s">
        <v>1250</v>
      </c>
      <c r="J97" s="136" t="s">
        <v>1247</v>
      </c>
      <c r="K97" s="115">
        <v>1</v>
      </c>
      <c r="L97" s="93">
        <v>44781</v>
      </c>
      <c r="M97" s="93">
        <v>44926</v>
      </c>
      <c r="N97" s="116">
        <f t="shared" si="2"/>
        <v>20.714285714285715</v>
      </c>
      <c r="O97" s="115">
        <v>0</v>
      </c>
      <c r="P97" s="117">
        <f t="shared" si="3"/>
        <v>0</v>
      </c>
      <c r="Q97" s="104" t="str">
        <f>IF(ISNUMBER(P97),IF(P97=100%,"CUMPLIDA",IF(AND(ISNUMBER(M97),ISNUMBER(OCI!$Q$6)), IF(M97&lt;OCI!$Q$6,"INCUMPLIDA","PROCESO"), "VERIFICAR FECHA")),"SIN VALOR AVANCE")</f>
        <v>PROCESO</v>
      </c>
      <c r="R97" s="613" t="s">
        <v>1251</v>
      </c>
    </row>
    <row r="98" spans="2:19" ht="180" x14ac:dyDescent="0.2">
      <c r="B98" s="123" t="s">
        <v>14</v>
      </c>
      <c r="C98" s="130" t="s">
        <v>11</v>
      </c>
      <c r="D98" s="917"/>
      <c r="E98" s="914"/>
      <c r="F98" s="909"/>
      <c r="G98" s="909"/>
      <c r="H98" s="142" t="s">
        <v>1252</v>
      </c>
      <c r="I98" s="143" t="s">
        <v>1253</v>
      </c>
      <c r="J98" s="143" t="s">
        <v>1045</v>
      </c>
      <c r="K98" s="115">
        <v>1</v>
      </c>
      <c r="L98" s="93">
        <v>44805</v>
      </c>
      <c r="M98" s="93">
        <v>44926</v>
      </c>
      <c r="N98" s="116">
        <f t="shared" si="2"/>
        <v>17.285714285714285</v>
      </c>
      <c r="O98" s="115">
        <v>0</v>
      </c>
      <c r="P98" s="117">
        <f t="shared" si="3"/>
        <v>0</v>
      </c>
      <c r="Q98" s="104" t="str">
        <f>IF(ISNUMBER(P98),IF(P98=100%,"CUMPLIDA",IF(AND(ISNUMBER(M98),ISNUMBER(OCI!$Q$6)), IF(M98&lt;OCI!$Q$6,"INCUMPLIDA","PROCESO"), "VERIFICAR FECHA")),"SIN VALOR AVANCE")</f>
        <v>PROCESO</v>
      </c>
      <c r="R98" s="124" t="s">
        <v>1254</v>
      </c>
    </row>
    <row r="99" spans="2:19" ht="135" x14ac:dyDescent="0.2">
      <c r="B99" s="123" t="s">
        <v>14</v>
      </c>
      <c r="C99" s="130" t="s">
        <v>11</v>
      </c>
      <c r="D99" s="917"/>
      <c r="E99" s="914"/>
      <c r="F99" s="909"/>
      <c r="G99" s="909"/>
      <c r="H99" s="142" t="s">
        <v>1255</v>
      </c>
      <c r="I99" s="136" t="s">
        <v>1256</v>
      </c>
      <c r="J99" s="136" t="s">
        <v>1045</v>
      </c>
      <c r="K99" s="115">
        <v>1</v>
      </c>
      <c r="L99" s="93">
        <v>44805</v>
      </c>
      <c r="M99" s="93">
        <v>44895</v>
      </c>
      <c r="N99" s="116">
        <f t="shared" si="2"/>
        <v>12.857142857142858</v>
      </c>
      <c r="O99" s="115">
        <v>0</v>
      </c>
      <c r="P99" s="117">
        <f t="shared" si="3"/>
        <v>0</v>
      </c>
      <c r="Q99" s="104" t="str">
        <f>IF(ISNUMBER(P99),IF(P99=100%,"CUMPLIDA",IF(AND(ISNUMBER(M99),ISNUMBER(OCI!$Q$6)), IF(M99&lt;OCI!$Q$6,"INCUMPLIDA","PROCESO"), "VERIFICAR FECHA")),"SIN VALOR AVANCE")</f>
        <v>PROCESO</v>
      </c>
      <c r="R99" s="124" t="s">
        <v>1257</v>
      </c>
    </row>
    <row r="100" spans="2:19" ht="90" x14ac:dyDescent="0.2">
      <c r="B100" s="123" t="s">
        <v>14</v>
      </c>
      <c r="C100" s="130" t="s">
        <v>11</v>
      </c>
      <c r="D100" s="918"/>
      <c r="E100" s="915"/>
      <c r="F100" s="884"/>
      <c r="G100" s="884"/>
      <c r="H100" s="136" t="s">
        <v>1258</v>
      </c>
      <c r="I100" s="136" t="s">
        <v>1259</v>
      </c>
      <c r="J100" s="136" t="s">
        <v>388</v>
      </c>
      <c r="K100" s="115">
        <v>2</v>
      </c>
      <c r="L100" s="93">
        <v>44805</v>
      </c>
      <c r="M100" s="93">
        <v>45153</v>
      </c>
      <c r="N100" s="116">
        <f t="shared" si="2"/>
        <v>49.714285714285715</v>
      </c>
      <c r="O100" s="115">
        <v>0</v>
      </c>
      <c r="P100" s="117">
        <f t="shared" si="3"/>
        <v>0</v>
      </c>
      <c r="Q100" s="104" t="str">
        <f>IF(ISNUMBER(P100),IF(P100=100%,"CUMPLIDA",IF(AND(ISNUMBER(M100),ISNUMBER(OCI!$Q$6)), IF(M100&lt;OCI!$Q$6,"INCUMPLIDA","PROCESO"), "VERIFICAR FECHA")),"SIN VALOR AVANCE")</f>
        <v>PROCESO</v>
      </c>
      <c r="R100" s="124" t="s">
        <v>1257</v>
      </c>
    </row>
    <row r="101" spans="2:19" ht="90" x14ac:dyDescent="0.2">
      <c r="B101" s="125" t="s">
        <v>14</v>
      </c>
      <c r="C101" s="104" t="s">
        <v>11</v>
      </c>
      <c r="D101" s="758" t="s">
        <v>1260</v>
      </c>
      <c r="E101" s="910" t="s">
        <v>1041</v>
      </c>
      <c r="F101" s="883" t="s">
        <v>1261</v>
      </c>
      <c r="G101" s="883" t="s">
        <v>1262</v>
      </c>
      <c r="H101" s="136" t="s">
        <v>1245</v>
      </c>
      <c r="I101" s="136" t="s">
        <v>1246</v>
      </c>
      <c r="J101" s="136" t="s">
        <v>1247</v>
      </c>
      <c r="K101" s="115">
        <v>1</v>
      </c>
      <c r="L101" s="93">
        <v>44781</v>
      </c>
      <c r="M101" s="93">
        <v>44926</v>
      </c>
      <c r="N101" s="116">
        <f t="shared" si="2"/>
        <v>20.714285714285715</v>
      </c>
      <c r="O101" s="115">
        <v>0</v>
      </c>
      <c r="P101" s="117">
        <f t="shared" si="3"/>
        <v>0</v>
      </c>
      <c r="Q101" s="104" t="str">
        <f>IF(ISNUMBER(P101),IF(P101=100%,"CUMPLIDA",IF(AND(ISNUMBER(M101),ISNUMBER(OCI!$Q$6)), IF(M101&lt;OCI!$Q$6,"INCUMPLIDA","PROCESO"), "VERIFICAR FECHA")),"SIN VALOR AVANCE")</f>
        <v>PROCESO</v>
      </c>
      <c r="R101" s="613" t="s">
        <v>1248</v>
      </c>
      <c r="S101" s="535" t="s">
        <v>1263</v>
      </c>
    </row>
    <row r="102" spans="2:19" ht="105.75" x14ac:dyDescent="0.2">
      <c r="B102" s="125" t="s">
        <v>14</v>
      </c>
      <c r="C102" s="104" t="s">
        <v>11</v>
      </c>
      <c r="D102" s="759"/>
      <c r="E102" s="911"/>
      <c r="F102" s="909"/>
      <c r="G102" s="909"/>
      <c r="H102" s="108" t="s">
        <v>1264</v>
      </c>
      <c r="I102" s="108" t="s">
        <v>1265</v>
      </c>
      <c r="J102" s="108" t="s">
        <v>1266</v>
      </c>
      <c r="K102" s="115">
        <v>1</v>
      </c>
      <c r="L102" s="93">
        <v>44781</v>
      </c>
      <c r="M102" s="93">
        <v>45016</v>
      </c>
      <c r="N102" s="116">
        <f t="shared" si="2"/>
        <v>33.571428571428569</v>
      </c>
      <c r="O102" s="115">
        <v>0</v>
      </c>
      <c r="P102" s="117">
        <f t="shared" si="3"/>
        <v>0</v>
      </c>
      <c r="Q102" s="104" t="str">
        <f>IF(ISNUMBER(P102),IF(P102=100%,"CUMPLIDA",IF(AND(ISNUMBER(M102),ISNUMBER(OCI!$Q$6)), IF(M102&lt;OCI!$Q$6,"INCUMPLIDA","PROCESO"), "VERIFICAR FECHA")),"SIN VALOR AVANCE")</f>
        <v>PROCESO</v>
      </c>
      <c r="R102" s="613" t="s">
        <v>1267</v>
      </c>
    </row>
    <row r="103" spans="2:19" ht="150" x14ac:dyDescent="0.2">
      <c r="B103" s="125" t="s">
        <v>14</v>
      </c>
      <c r="C103" s="104" t="s">
        <v>11</v>
      </c>
      <c r="D103" s="759"/>
      <c r="E103" s="911"/>
      <c r="F103" s="909"/>
      <c r="G103" s="909"/>
      <c r="H103" s="142" t="s">
        <v>1268</v>
      </c>
      <c r="I103" s="143" t="s">
        <v>1269</v>
      </c>
      <c r="J103" s="143" t="s">
        <v>1045</v>
      </c>
      <c r="K103" s="115">
        <v>1</v>
      </c>
      <c r="L103" s="93">
        <v>44805</v>
      </c>
      <c r="M103" s="93">
        <v>44865</v>
      </c>
      <c r="N103" s="116">
        <f t="shared" si="2"/>
        <v>8.5714285714285712</v>
      </c>
      <c r="O103" s="115">
        <v>0</v>
      </c>
      <c r="P103" s="117">
        <f t="shared" si="3"/>
        <v>0</v>
      </c>
      <c r="Q103" s="104" t="str">
        <f>IF(ISNUMBER(P103),IF(P103=100%,"CUMPLIDA",IF(AND(ISNUMBER(M103),ISNUMBER(OCI!$Q$6)), IF(M103&lt;OCI!$Q$6,"INCUMPLIDA","PROCESO"), "VERIFICAR FECHA")),"SIN VALOR AVANCE")</f>
        <v>PROCESO</v>
      </c>
      <c r="R103" s="124" t="s">
        <v>1254</v>
      </c>
    </row>
    <row r="104" spans="2:19" ht="105" x14ac:dyDescent="0.2">
      <c r="B104" s="125" t="s">
        <v>14</v>
      </c>
      <c r="C104" s="104" t="s">
        <v>11</v>
      </c>
      <c r="D104" s="759"/>
      <c r="E104" s="911"/>
      <c r="F104" s="909"/>
      <c r="G104" s="909"/>
      <c r="H104" s="136" t="s">
        <v>1270</v>
      </c>
      <c r="I104" s="144" t="s">
        <v>1271</v>
      </c>
      <c r="J104" s="144" t="s">
        <v>1272</v>
      </c>
      <c r="K104" s="100">
        <v>1</v>
      </c>
      <c r="L104" s="93">
        <v>44866</v>
      </c>
      <c r="M104" s="93">
        <v>45107</v>
      </c>
      <c r="N104" s="116">
        <f t="shared" si="2"/>
        <v>34.428571428571431</v>
      </c>
      <c r="O104" s="100">
        <v>0</v>
      </c>
      <c r="P104" s="117">
        <f t="shared" si="3"/>
        <v>0</v>
      </c>
      <c r="Q104" s="104" t="str">
        <f>IF(ISNUMBER(P104),IF(P104=100%,"CUMPLIDA",IF(AND(ISNUMBER(M104),ISNUMBER(OCI!$Q$6)), IF(M104&lt;OCI!$Q$6,"INCUMPLIDA","PROCESO"), "VERIFICAR FECHA")),"SIN VALOR AVANCE")</f>
        <v>PROCESO</v>
      </c>
      <c r="R104" s="124" t="s">
        <v>1254</v>
      </c>
    </row>
    <row r="105" spans="2:19" ht="75.75" x14ac:dyDescent="0.2">
      <c r="B105" s="125" t="s">
        <v>14</v>
      </c>
      <c r="C105" s="104" t="s">
        <v>11</v>
      </c>
      <c r="D105" s="759"/>
      <c r="E105" s="911"/>
      <c r="F105" s="909"/>
      <c r="G105" s="909"/>
      <c r="H105" s="136" t="s">
        <v>1273</v>
      </c>
      <c r="I105" s="145" t="s">
        <v>1274</v>
      </c>
      <c r="J105" s="145" t="s">
        <v>1275</v>
      </c>
      <c r="K105" s="115">
        <v>1</v>
      </c>
      <c r="L105" s="93">
        <v>44805</v>
      </c>
      <c r="M105" s="93">
        <v>44926</v>
      </c>
      <c r="N105" s="116">
        <f t="shared" si="2"/>
        <v>17.285714285714285</v>
      </c>
      <c r="O105" s="115">
        <v>0</v>
      </c>
      <c r="P105" s="117">
        <f t="shared" si="3"/>
        <v>0</v>
      </c>
      <c r="Q105" s="104" t="str">
        <f>IF(ISNUMBER(P105),IF(P105=100%,"CUMPLIDA",IF(AND(ISNUMBER(M105),ISNUMBER(OCI!$Q$6)), IF(M105&lt;OCI!$Q$6,"INCUMPLIDA","PROCESO"), "VERIFICAR FECHA")),"SIN VALOR AVANCE")</f>
        <v>PROCESO</v>
      </c>
      <c r="R105" s="124" t="s">
        <v>1254</v>
      </c>
    </row>
    <row r="106" spans="2:19" ht="75.75" x14ac:dyDescent="0.2">
      <c r="B106" s="125" t="s">
        <v>14</v>
      </c>
      <c r="C106" s="104" t="s">
        <v>11</v>
      </c>
      <c r="D106" s="760"/>
      <c r="E106" s="912"/>
      <c r="F106" s="884"/>
      <c r="G106" s="884"/>
      <c r="H106" s="108" t="s">
        <v>1276</v>
      </c>
      <c r="I106" s="108" t="s">
        <v>1277</v>
      </c>
      <c r="J106" s="108" t="s">
        <v>1278</v>
      </c>
      <c r="K106" s="115">
        <v>1</v>
      </c>
      <c r="L106" s="93">
        <v>44805</v>
      </c>
      <c r="M106" s="93">
        <v>44926</v>
      </c>
      <c r="N106" s="116">
        <f t="shared" si="2"/>
        <v>17.285714285714285</v>
      </c>
      <c r="O106" s="115">
        <v>0</v>
      </c>
      <c r="P106" s="117">
        <f t="shared" si="3"/>
        <v>0</v>
      </c>
      <c r="Q106" s="104" t="str">
        <f>IF(ISNUMBER(P106),IF(P106=100%,"CUMPLIDA",IF(AND(ISNUMBER(M106),ISNUMBER(OCI!$Q$6)), IF(M106&lt;OCI!$Q$6,"INCUMPLIDA","PROCESO"), "VERIFICAR FECHA")),"SIN VALOR AVANCE")</f>
        <v>PROCESO</v>
      </c>
      <c r="R106" s="124" t="s">
        <v>1279</v>
      </c>
    </row>
    <row r="107" spans="2:19" ht="105" x14ac:dyDescent="0.2">
      <c r="B107" s="91" t="s">
        <v>14</v>
      </c>
      <c r="C107" s="104" t="s">
        <v>11</v>
      </c>
      <c r="D107" s="758" t="s">
        <v>1280</v>
      </c>
      <c r="E107" s="758" t="s">
        <v>1057</v>
      </c>
      <c r="F107" s="883" t="s">
        <v>1281</v>
      </c>
      <c r="G107" s="883" t="s">
        <v>1282</v>
      </c>
      <c r="H107" s="108" t="s">
        <v>1283</v>
      </c>
      <c r="I107" s="108" t="s">
        <v>1284</v>
      </c>
      <c r="J107" s="108" t="s">
        <v>1136</v>
      </c>
      <c r="K107" s="115">
        <v>1</v>
      </c>
      <c r="L107" s="93">
        <v>44781</v>
      </c>
      <c r="M107" s="93">
        <v>44926</v>
      </c>
      <c r="N107" s="116">
        <f t="shared" si="2"/>
        <v>20.714285714285715</v>
      </c>
      <c r="O107" s="115">
        <v>0</v>
      </c>
      <c r="P107" s="117">
        <f t="shared" si="3"/>
        <v>0</v>
      </c>
      <c r="Q107" s="104" t="str">
        <f>IF(ISNUMBER(P107),IF(P107=100%,"CUMPLIDA",IF(AND(ISNUMBER(M107),ISNUMBER(OCI!$Q$6)), IF(M107&lt;OCI!$Q$6,"INCUMPLIDA","PROCESO"), "VERIFICAR FECHA")),"SIN VALOR AVANCE")</f>
        <v>PROCESO</v>
      </c>
      <c r="R107" s="124" t="s">
        <v>1285</v>
      </c>
    </row>
    <row r="108" spans="2:19" ht="90.75" x14ac:dyDescent="0.2">
      <c r="B108" s="91" t="s">
        <v>14</v>
      </c>
      <c r="C108" s="104" t="s">
        <v>11</v>
      </c>
      <c r="D108" s="759"/>
      <c r="E108" s="759"/>
      <c r="F108" s="909"/>
      <c r="G108" s="909"/>
      <c r="H108" s="108" t="s">
        <v>1286</v>
      </c>
      <c r="I108" s="108" t="s">
        <v>1136</v>
      </c>
      <c r="J108" s="108" t="s">
        <v>1136</v>
      </c>
      <c r="K108" s="115">
        <v>4</v>
      </c>
      <c r="L108" s="93">
        <v>44805</v>
      </c>
      <c r="M108" s="93">
        <v>44926</v>
      </c>
      <c r="N108" s="116">
        <f t="shared" si="2"/>
        <v>17.285714285714285</v>
      </c>
      <c r="O108" s="115">
        <v>0</v>
      </c>
      <c r="P108" s="117">
        <f t="shared" si="3"/>
        <v>0</v>
      </c>
      <c r="Q108" s="104" t="str">
        <f>IF(ISNUMBER(P108),IF(P108=100%,"CUMPLIDA",IF(AND(ISNUMBER(M108),ISNUMBER(OCI!$Q$6)), IF(M108&lt;OCI!$Q$6,"INCUMPLIDA","PROCESO"), "VERIFICAR FECHA")),"SIN VALOR AVANCE")</f>
        <v>PROCESO</v>
      </c>
      <c r="R108" s="124" t="s">
        <v>1287</v>
      </c>
    </row>
    <row r="109" spans="2:19" ht="120.75" x14ac:dyDescent="0.2">
      <c r="B109" s="91" t="s">
        <v>14</v>
      </c>
      <c r="C109" s="104" t="s">
        <v>11</v>
      </c>
      <c r="D109" s="759"/>
      <c r="E109" s="759"/>
      <c r="F109" s="909"/>
      <c r="G109" s="909"/>
      <c r="H109" s="108" t="s">
        <v>1288</v>
      </c>
      <c r="I109" s="136" t="s">
        <v>1289</v>
      </c>
      <c r="J109" s="136" t="s">
        <v>1247</v>
      </c>
      <c r="K109" s="115">
        <v>1</v>
      </c>
      <c r="L109" s="93">
        <v>44781</v>
      </c>
      <c r="M109" s="93">
        <v>44926</v>
      </c>
      <c r="N109" s="116">
        <f t="shared" si="2"/>
        <v>20.714285714285715</v>
      </c>
      <c r="O109" s="115">
        <v>0</v>
      </c>
      <c r="P109" s="117">
        <f t="shared" si="3"/>
        <v>0</v>
      </c>
      <c r="Q109" s="104" t="str">
        <f>IF(ISNUMBER(P109),IF(P109=100%,"CUMPLIDA",IF(AND(ISNUMBER(M109),ISNUMBER(OCI!$Q$6)), IF(M109&lt;OCI!$Q$6,"INCUMPLIDA","PROCESO"), "VERIFICAR FECHA")),"SIN VALOR AVANCE")</f>
        <v>PROCESO</v>
      </c>
      <c r="R109" s="124" t="s">
        <v>1290</v>
      </c>
    </row>
    <row r="110" spans="2:19" ht="135" x14ac:dyDescent="0.2">
      <c r="B110" s="91" t="s">
        <v>14</v>
      </c>
      <c r="C110" s="104" t="s">
        <v>11</v>
      </c>
      <c r="D110" s="759"/>
      <c r="E110" s="759"/>
      <c r="F110" s="909"/>
      <c r="G110" s="909"/>
      <c r="H110" s="108" t="s">
        <v>1291</v>
      </c>
      <c r="I110" s="99" t="s">
        <v>1292</v>
      </c>
      <c r="J110" s="99" t="s">
        <v>1038</v>
      </c>
      <c r="K110" s="115">
        <v>1</v>
      </c>
      <c r="L110" s="93">
        <v>44781</v>
      </c>
      <c r="M110" s="93">
        <v>44926</v>
      </c>
      <c r="N110" s="116">
        <f t="shared" si="2"/>
        <v>20.714285714285715</v>
      </c>
      <c r="O110" s="115">
        <v>0</v>
      </c>
      <c r="P110" s="117">
        <f t="shared" si="3"/>
        <v>0</v>
      </c>
      <c r="Q110" s="104" t="str">
        <f>IF(ISNUMBER(P110),IF(P110=100%,"CUMPLIDA",IF(AND(ISNUMBER(M110),ISNUMBER(OCI!$Q$6)), IF(M110&lt;OCI!$Q$6,"INCUMPLIDA","PROCESO"), "VERIFICAR FECHA")),"SIN VALOR AVANCE")</f>
        <v>PROCESO</v>
      </c>
      <c r="R110" s="614" t="s">
        <v>1285</v>
      </c>
    </row>
    <row r="111" spans="2:19" ht="105" x14ac:dyDescent="0.2">
      <c r="B111" s="91" t="s">
        <v>14</v>
      </c>
      <c r="C111" s="104" t="s">
        <v>11</v>
      </c>
      <c r="D111" s="759"/>
      <c r="E111" s="759"/>
      <c r="F111" s="909"/>
      <c r="G111" s="909"/>
      <c r="H111" s="142" t="s">
        <v>1293</v>
      </c>
      <c r="I111" s="142" t="s">
        <v>1294</v>
      </c>
      <c r="J111" s="142" t="s">
        <v>1045</v>
      </c>
      <c r="K111" s="115">
        <v>1</v>
      </c>
      <c r="L111" s="93">
        <v>44805</v>
      </c>
      <c r="M111" s="93">
        <v>44926</v>
      </c>
      <c r="N111" s="116">
        <f t="shared" si="2"/>
        <v>17.285714285714285</v>
      </c>
      <c r="O111" s="115">
        <v>0</v>
      </c>
      <c r="P111" s="117">
        <f t="shared" si="3"/>
        <v>0</v>
      </c>
      <c r="Q111" s="104" t="str">
        <f>IF(ISNUMBER(P111),IF(P111=100%,"CUMPLIDA",IF(AND(ISNUMBER(M111),ISNUMBER(OCI!$Q$6)), IF(M111&lt;OCI!$Q$6,"INCUMPLIDA","PROCESO"), "VERIFICAR FECHA")),"SIN VALOR AVANCE")</f>
        <v>PROCESO</v>
      </c>
      <c r="R111" s="614" t="s">
        <v>1295</v>
      </c>
    </row>
    <row r="112" spans="2:19" ht="90.75" x14ac:dyDescent="0.2">
      <c r="B112" s="91" t="s">
        <v>14</v>
      </c>
      <c r="C112" s="104" t="s">
        <v>11</v>
      </c>
      <c r="D112" s="759"/>
      <c r="E112" s="759"/>
      <c r="F112" s="909"/>
      <c r="G112" s="909"/>
      <c r="H112" s="136" t="s">
        <v>1296</v>
      </c>
      <c r="I112" s="136" t="s">
        <v>1297</v>
      </c>
      <c r="J112" s="136" t="s">
        <v>1275</v>
      </c>
      <c r="K112" s="115">
        <v>1</v>
      </c>
      <c r="L112" s="93">
        <v>44805</v>
      </c>
      <c r="M112" s="93">
        <v>44926</v>
      </c>
      <c r="N112" s="116">
        <f t="shared" si="2"/>
        <v>17.285714285714285</v>
      </c>
      <c r="O112" s="115">
        <v>0</v>
      </c>
      <c r="P112" s="117">
        <f t="shared" si="3"/>
        <v>0</v>
      </c>
      <c r="Q112" s="104" t="str">
        <f>IF(ISNUMBER(P112),IF(P112=100%,"CUMPLIDA",IF(AND(ISNUMBER(M112),ISNUMBER(OCI!$Q$6)), IF(M112&lt;OCI!$Q$6,"INCUMPLIDA","PROCESO"), "VERIFICAR FECHA")),"SIN VALOR AVANCE")</f>
        <v>PROCESO</v>
      </c>
      <c r="R112" s="614" t="s">
        <v>1295</v>
      </c>
    </row>
    <row r="113" spans="2:18" ht="90.75" x14ac:dyDescent="0.2">
      <c r="B113" s="91" t="s">
        <v>14</v>
      </c>
      <c r="C113" s="104" t="s">
        <v>11</v>
      </c>
      <c r="D113" s="759"/>
      <c r="E113" s="759"/>
      <c r="F113" s="909"/>
      <c r="G113" s="909"/>
      <c r="H113" s="136" t="s">
        <v>1298</v>
      </c>
      <c r="I113" s="146" t="s">
        <v>1299</v>
      </c>
      <c r="J113" s="146" t="s">
        <v>1300</v>
      </c>
      <c r="K113" s="115">
        <v>1</v>
      </c>
      <c r="L113" s="93">
        <v>44805</v>
      </c>
      <c r="M113" s="93">
        <v>44926</v>
      </c>
      <c r="N113" s="116">
        <f t="shared" si="2"/>
        <v>17.285714285714285</v>
      </c>
      <c r="O113" s="115">
        <v>0</v>
      </c>
      <c r="P113" s="117">
        <f t="shared" si="3"/>
        <v>0</v>
      </c>
      <c r="Q113" s="104" t="str">
        <f>IF(ISNUMBER(P113),IF(P113=100%,"CUMPLIDA",IF(AND(ISNUMBER(M113),ISNUMBER(OCI!$Q$6)), IF(M113&lt;OCI!$Q$6,"INCUMPLIDA","PROCESO"), "VERIFICAR FECHA")),"SIN VALOR AVANCE")</f>
        <v>PROCESO</v>
      </c>
      <c r="R113" s="614" t="s">
        <v>1295</v>
      </c>
    </row>
    <row r="114" spans="2:18" ht="90" x14ac:dyDescent="0.2">
      <c r="B114" s="91" t="s">
        <v>14</v>
      </c>
      <c r="C114" s="104" t="s">
        <v>11</v>
      </c>
      <c r="D114" s="759"/>
      <c r="E114" s="759"/>
      <c r="F114" s="909"/>
      <c r="G114" s="909"/>
      <c r="H114" s="147" t="s">
        <v>1301</v>
      </c>
      <c r="I114" s="136" t="s">
        <v>1302</v>
      </c>
      <c r="J114" s="136" t="s">
        <v>1302</v>
      </c>
      <c r="K114" s="115">
        <v>1</v>
      </c>
      <c r="L114" s="93">
        <v>44805</v>
      </c>
      <c r="M114" s="93">
        <v>45169</v>
      </c>
      <c r="N114" s="116">
        <f t="shared" si="2"/>
        <v>52</v>
      </c>
      <c r="O114" s="115">
        <v>0</v>
      </c>
      <c r="P114" s="117">
        <f t="shared" si="3"/>
        <v>0</v>
      </c>
      <c r="Q114" s="104" t="str">
        <f>IF(ISNUMBER(P114),IF(P114=100%,"CUMPLIDA",IF(AND(ISNUMBER(M114),ISNUMBER(OCI!$Q$6)), IF(M114&lt;OCI!$Q$6,"INCUMPLIDA","PROCESO"), "VERIFICAR FECHA")),"SIN VALOR AVANCE")</f>
        <v>PROCESO</v>
      </c>
      <c r="R114" s="124" t="s">
        <v>1303</v>
      </c>
    </row>
    <row r="115" spans="2:18" ht="105" x14ac:dyDescent="0.2">
      <c r="B115" s="91" t="s">
        <v>14</v>
      </c>
      <c r="C115" s="104" t="s">
        <v>11</v>
      </c>
      <c r="D115" s="760"/>
      <c r="E115" s="760"/>
      <c r="F115" s="884"/>
      <c r="G115" s="884"/>
      <c r="H115" s="108" t="s">
        <v>1304</v>
      </c>
      <c r="I115" s="108" t="s">
        <v>1305</v>
      </c>
      <c r="J115" s="108" t="s">
        <v>1045</v>
      </c>
      <c r="K115" s="115">
        <v>1</v>
      </c>
      <c r="L115" s="93">
        <v>44795</v>
      </c>
      <c r="M115" s="93">
        <v>44926</v>
      </c>
      <c r="N115" s="116">
        <f t="shared" si="2"/>
        <v>18.714285714285715</v>
      </c>
      <c r="O115" s="115">
        <v>0</v>
      </c>
      <c r="P115" s="117">
        <f t="shared" si="3"/>
        <v>0</v>
      </c>
      <c r="Q115" s="104" t="str">
        <f>IF(ISNUMBER(P115),IF(P115=100%,"CUMPLIDA",IF(AND(ISNUMBER(M115),ISNUMBER(OCI!$Q$6)), IF(M115&lt;OCI!$Q$6,"INCUMPLIDA","PROCESO"), "VERIFICAR FECHA")),"SIN VALOR AVANCE")</f>
        <v>PROCESO</v>
      </c>
      <c r="R115" s="124" t="s">
        <v>1306</v>
      </c>
    </row>
    <row r="116" spans="2:18" ht="90.75" x14ac:dyDescent="0.2">
      <c r="B116" s="125" t="s">
        <v>14</v>
      </c>
      <c r="C116" s="127" t="s">
        <v>11</v>
      </c>
      <c r="D116" s="758" t="s">
        <v>1307</v>
      </c>
      <c r="E116" s="758" t="s">
        <v>1063</v>
      </c>
      <c r="F116" s="883" t="s">
        <v>1308</v>
      </c>
      <c r="G116" s="883" t="s">
        <v>1309</v>
      </c>
      <c r="H116" s="108" t="s">
        <v>1310</v>
      </c>
      <c r="I116" s="108" t="s">
        <v>1311</v>
      </c>
      <c r="J116" s="108" t="s">
        <v>1312</v>
      </c>
      <c r="K116" s="115">
        <v>1</v>
      </c>
      <c r="L116" s="114">
        <v>44805</v>
      </c>
      <c r="M116" s="114">
        <v>44880</v>
      </c>
      <c r="N116" s="116">
        <f t="shared" si="2"/>
        <v>10.714285714285714</v>
      </c>
      <c r="O116" s="115">
        <v>0</v>
      </c>
      <c r="P116" s="117">
        <f t="shared" si="3"/>
        <v>0</v>
      </c>
      <c r="Q116" s="104" t="str">
        <f>IF(ISNUMBER(P116),IF(P116=100%,"CUMPLIDA",IF(AND(ISNUMBER(M116),ISNUMBER(OCI!$Q$6)), IF(M116&lt;OCI!$Q$6,"INCUMPLIDA","PROCESO"), "VERIFICAR FECHA")),"SIN VALOR AVANCE")</f>
        <v>PROCESO</v>
      </c>
      <c r="R116" s="613" t="s">
        <v>1313</v>
      </c>
    </row>
    <row r="117" spans="2:18" ht="135" x14ac:dyDescent="0.2">
      <c r="B117" s="125" t="s">
        <v>14</v>
      </c>
      <c r="C117" s="127" t="s">
        <v>11</v>
      </c>
      <c r="D117" s="760"/>
      <c r="E117" s="760"/>
      <c r="F117" s="884"/>
      <c r="G117" s="884"/>
      <c r="H117" s="108" t="s">
        <v>1314</v>
      </c>
      <c r="I117" s="108" t="s">
        <v>1315</v>
      </c>
      <c r="J117" s="108" t="s">
        <v>1316</v>
      </c>
      <c r="K117" s="115">
        <v>2</v>
      </c>
      <c r="L117" s="114">
        <v>44805</v>
      </c>
      <c r="M117" s="114">
        <v>44895</v>
      </c>
      <c r="N117" s="116">
        <f t="shared" si="2"/>
        <v>12.857142857142858</v>
      </c>
      <c r="O117" s="115">
        <v>0</v>
      </c>
      <c r="P117" s="117">
        <f t="shared" si="3"/>
        <v>0</v>
      </c>
      <c r="Q117" s="104" t="str">
        <f>IF(ISNUMBER(P117),IF(P117=100%,"CUMPLIDA",IF(AND(ISNUMBER(M117),ISNUMBER(OCI!$Q$6)), IF(M117&lt;OCI!$Q$6,"INCUMPLIDA","PROCESO"), "VERIFICAR FECHA")),"SIN VALOR AVANCE")</f>
        <v>PROCESO</v>
      </c>
      <c r="R117" s="102" t="s">
        <v>1317</v>
      </c>
    </row>
    <row r="118" spans="2:18" ht="75.75" x14ac:dyDescent="0.2">
      <c r="B118" s="125" t="s">
        <v>14</v>
      </c>
      <c r="C118" s="127" t="s">
        <v>11</v>
      </c>
      <c r="D118" s="758" t="s">
        <v>1318</v>
      </c>
      <c r="E118" s="758" t="s">
        <v>1071</v>
      </c>
      <c r="F118" s="883" t="s">
        <v>1319</v>
      </c>
      <c r="G118" s="883" t="s">
        <v>1320</v>
      </c>
      <c r="H118" s="108" t="s">
        <v>1321</v>
      </c>
      <c r="I118" s="108" t="s">
        <v>1322</v>
      </c>
      <c r="J118" s="108" t="s">
        <v>1323</v>
      </c>
      <c r="K118" s="115">
        <v>1</v>
      </c>
      <c r="L118" s="114">
        <v>44805</v>
      </c>
      <c r="M118" s="114">
        <v>44834</v>
      </c>
      <c r="N118" s="116">
        <f t="shared" si="2"/>
        <v>4.1428571428571432</v>
      </c>
      <c r="O118" s="115">
        <v>0</v>
      </c>
      <c r="P118" s="117">
        <f t="shared" si="3"/>
        <v>0</v>
      </c>
      <c r="Q118" s="104" t="str">
        <f>IF(ISNUMBER(P118),IF(P118=100%,"CUMPLIDA",IF(AND(ISNUMBER(M118),ISNUMBER(OCI!$Q$6)), IF(M118&lt;OCI!$Q$6,"INCUMPLIDA","PROCESO"), "VERIFICAR FECHA")),"SIN VALOR AVANCE")</f>
        <v>PROCESO</v>
      </c>
      <c r="R118" s="615" t="s">
        <v>1324</v>
      </c>
    </row>
    <row r="119" spans="2:18" ht="165.75" x14ac:dyDescent="0.2">
      <c r="B119" s="125" t="s">
        <v>14</v>
      </c>
      <c r="C119" s="127" t="s">
        <v>11</v>
      </c>
      <c r="D119" s="760"/>
      <c r="E119" s="760"/>
      <c r="F119" s="884"/>
      <c r="G119" s="884"/>
      <c r="H119" s="108" t="s">
        <v>1325</v>
      </c>
      <c r="I119" s="108" t="s">
        <v>1326</v>
      </c>
      <c r="J119" s="108" t="s">
        <v>1327</v>
      </c>
      <c r="K119" s="115">
        <v>1</v>
      </c>
      <c r="L119" s="114">
        <v>44835</v>
      </c>
      <c r="M119" s="114">
        <v>44925</v>
      </c>
      <c r="N119" s="116">
        <f t="shared" si="2"/>
        <v>12.857142857142858</v>
      </c>
      <c r="O119" s="115">
        <v>0</v>
      </c>
      <c r="P119" s="117">
        <f t="shared" si="3"/>
        <v>0</v>
      </c>
      <c r="Q119" s="104" t="str">
        <f>IF(ISNUMBER(P119),IF(P119=100%,"CUMPLIDA",IF(AND(ISNUMBER(M119),ISNUMBER(OCI!$Q$6)), IF(M119&lt;OCI!$Q$6,"INCUMPLIDA","PROCESO"), "VERIFICAR FECHA")),"SIN VALOR AVANCE")</f>
        <v>PROCESO</v>
      </c>
      <c r="R119" s="615" t="s">
        <v>1328</v>
      </c>
    </row>
    <row r="120" spans="2:18" ht="75.75" x14ac:dyDescent="0.2">
      <c r="B120" s="126" t="s">
        <v>14</v>
      </c>
      <c r="C120" s="129" t="s">
        <v>11</v>
      </c>
      <c r="D120" s="758" t="s">
        <v>1329</v>
      </c>
      <c r="E120" s="910" t="s">
        <v>1078</v>
      </c>
      <c r="F120" s="883" t="s">
        <v>1330</v>
      </c>
      <c r="G120" s="883" t="s">
        <v>1331</v>
      </c>
      <c r="H120" s="108" t="s">
        <v>1332</v>
      </c>
      <c r="I120" s="108" t="s">
        <v>1333</v>
      </c>
      <c r="J120" s="108" t="s">
        <v>1333</v>
      </c>
      <c r="K120" s="115">
        <v>1</v>
      </c>
      <c r="L120" s="114">
        <v>44805</v>
      </c>
      <c r="M120" s="114">
        <v>44926</v>
      </c>
      <c r="N120" s="116">
        <f t="shared" si="2"/>
        <v>17.285714285714285</v>
      </c>
      <c r="O120" s="115">
        <v>0</v>
      </c>
      <c r="P120" s="117">
        <f t="shared" si="3"/>
        <v>0</v>
      </c>
      <c r="Q120" s="104" t="str">
        <f>IF(ISNUMBER(P120),IF(P120=100%,"CUMPLIDA",IF(AND(ISNUMBER(M120),ISNUMBER(OCI!$Q$6)), IF(M120&lt;OCI!$Q$6,"INCUMPLIDA","PROCESO"), "VERIFICAR FECHA")),"SIN VALOR AVANCE")</f>
        <v>PROCESO</v>
      </c>
      <c r="R120" s="615" t="s">
        <v>1324</v>
      </c>
    </row>
    <row r="121" spans="2:18" ht="137.25" x14ac:dyDescent="0.2">
      <c r="B121" s="125" t="s">
        <v>14</v>
      </c>
      <c r="C121" s="127" t="s">
        <v>11</v>
      </c>
      <c r="D121" s="760"/>
      <c r="E121" s="912"/>
      <c r="F121" s="884"/>
      <c r="G121" s="884"/>
      <c r="H121" s="108" t="s">
        <v>1334</v>
      </c>
      <c r="I121" s="108" t="s">
        <v>1335</v>
      </c>
      <c r="J121" s="108" t="s">
        <v>1336</v>
      </c>
      <c r="K121" s="115">
        <v>2</v>
      </c>
      <c r="L121" s="114">
        <v>44834</v>
      </c>
      <c r="M121" s="114">
        <v>45015</v>
      </c>
      <c r="N121" s="116">
        <f t="shared" si="2"/>
        <v>25.857142857142858</v>
      </c>
      <c r="O121" s="115">
        <v>0</v>
      </c>
      <c r="P121" s="117">
        <f t="shared" si="3"/>
        <v>0</v>
      </c>
      <c r="Q121" s="104" t="str">
        <f>IF(ISNUMBER(P121),IF(P121=100%,"CUMPLIDA",IF(AND(ISNUMBER(M121),ISNUMBER(OCI!$Q$6)), IF(M121&lt;OCI!$Q$6,"INCUMPLIDA","PROCESO"), "VERIFICAR FECHA")),"SIN VALOR AVANCE")</f>
        <v>PROCESO</v>
      </c>
      <c r="R121" s="615" t="s">
        <v>1337</v>
      </c>
    </row>
    <row r="122" spans="2:18" ht="375" x14ac:dyDescent="0.2">
      <c r="B122" s="127" t="s">
        <v>14</v>
      </c>
      <c r="C122" s="127" t="s">
        <v>11</v>
      </c>
      <c r="D122" s="104" t="s">
        <v>1338</v>
      </c>
      <c r="E122" s="127" t="s">
        <v>1086</v>
      </c>
      <c r="F122" s="108" t="s">
        <v>1339</v>
      </c>
      <c r="G122" s="108" t="s">
        <v>1340</v>
      </c>
      <c r="H122" s="108" t="s">
        <v>1341</v>
      </c>
      <c r="I122" s="109" t="s">
        <v>1342</v>
      </c>
      <c r="J122" s="109" t="s">
        <v>655</v>
      </c>
      <c r="K122" s="115">
        <v>1</v>
      </c>
      <c r="L122" s="114">
        <v>44805</v>
      </c>
      <c r="M122" s="114">
        <v>45169</v>
      </c>
      <c r="N122" s="116">
        <f t="shared" si="2"/>
        <v>52</v>
      </c>
      <c r="O122" s="115">
        <v>0</v>
      </c>
      <c r="P122" s="117">
        <f t="shared" si="3"/>
        <v>0</v>
      </c>
      <c r="Q122" s="104" t="str">
        <f>IF(ISNUMBER(P122),IF(P122=100%,"CUMPLIDA",IF(AND(ISNUMBER(M122),ISNUMBER(OCI!$Q$6)), IF(M122&lt;OCI!$Q$6,"INCUMPLIDA","PROCESO"), "VERIFICAR FECHA")),"SIN VALOR AVANCE")</f>
        <v>PROCESO</v>
      </c>
      <c r="R122" s="615" t="s">
        <v>1343</v>
      </c>
    </row>
  </sheetData>
  <sheetProtection algorithmName="SHA-512" hashValue="zTpgdtlJDM/u3oUW0IeJCIaUtiHE74kmTDB9uRkL2aUSFXJbTgVuTO8AehxZHqCICv2r88+OtPuUyWDnmJ8hXQ==" saltValue="Qx5VIi8ZS9GXwtwdNHKKqg==" spinCount="100000" sheet="1" objects="1" scenarios="1"/>
  <protectedRanges>
    <protectedRange sqref="J17" name="Rango2_6_5_6_1_2_1_1_1_1"/>
    <protectedRange sqref="R20:R50" name="Rango2_1_1_3_1_1"/>
    <protectedRange sqref="H61 H59" name="Rango2_38_2_10_1_3_1_1_1"/>
    <protectedRange sqref="H60 H62:H63" name="Rango2_38_7_1_1_1_1_1_1"/>
    <protectedRange sqref="G80:G86" name="Rango2_38_1_1_1_1"/>
    <protectedRange sqref="F80:F86" name="Rango2_36_1_1_1_1"/>
    <protectedRange sqref="F95 F91" name="Rango2_3_1_1_1"/>
    <protectedRange sqref="R59" name="Rango2_2_1_14_2_1_13_1_1_1_1_1"/>
    <protectedRange sqref="J59" name="Rango2_38_2_10_1_2_1_1_1"/>
    <protectedRange sqref="J60" name="Rango2_38_7_1_1_3_1_1_1"/>
    <protectedRange sqref="H74:H78" name="Rango2_38_2_12_1_4_1_1"/>
    <protectedRange sqref="J74:J75" name="Rango2_38_2_12_1_2_2_1_1"/>
    <protectedRange sqref="H85:H86" name="Rango2_40_2_2_1_1_1_1_1"/>
    <protectedRange sqref="I85:I86" name="Rango2_40_2_3_1_1_1_1_1"/>
    <protectedRange sqref="J80 J85:J86" name="Rango2_41_2_2_1_1_1_1_1_1"/>
    <protectedRange sqref="H91:H93" name="Rango2_2_40_1_2_1_1_1"/>
    <protectedRange sqref="J94:J95" name="Rango2_3_2_2_1_1"/>
    <protectedRange sqref="J91:J93" name="Rango2_2_41_1_3_2_1_1_1"/>
    <protectedRange sqref="H87:H89" name="Rango2_2_40_1_1_1_1_1_1"/>
  </protectedRanges>
  <mergeCells count="130">
    <mergeCell ref="I88:I89"/>
    <mergeCell ref="D70:D73"/>
    <mergeCell ref="E70:E73"/>
    <mergeCell ref="F70:F73"/>
    <mergeCell ref="G70:G73"/>
    <mergeCell ref="H70:H73"/>
    <mergeCell ref="I71:I72"/>
    <mergeCell ref="I77:I78"/>
    <mergeCell ref="H81:H84"/>
    <mergeCell ref="I82:I83"/>
    <mergeCell ref="D80:D86"/>
    <mergeCell ref="E80:E86"/>
    <mergeCell ref="F80:F86"/>
    <mergeCell ref="G80:G86"/>
    <mergeCell ref="D74:D79"/>
    <mergeCell ref="E74:E79"/>
    <mergeCell ref="F74:F79"/>
    <mergeCell ref="G74:G79"/>
    <mergeCell ref="H76:H79"/>
    <mergeCell ref="D11:D19"/>
    <mergeCell ref="E11:E19"/>
    <mergeCell ref="F11:F19"/>
    <mergeCell ref="G11:G19"/>
    <mergeCell ref="H11:H12"/>
    <mergeCell ref="F120:F121"/>
    <mergeCell ref="G120:G121"/>
    <mergeCell ref="G21:G23"/>
    <mergeCell ref="F21:F23"/>
    <mergeCell ref="E21:E23"/>
    <mergeCell ref="D21:D23"/>
    <mergeCell ref="G24:G27"/>
    <mergeCell ref="F24:F27"/>
    <mergeCell ref="E24:E27"/>
    <mergeCell ref="D24:D27"/>
    <mergeCell ref="D120:D121"/>
    <mergeCell ref="E120:E121"/>
    <mergeCell ref="D116:D117"/>
    <mergeCell ref="G107:G115"/>
    <mergeCell ref="F107:F115"/>
    <mergeCell ref="E107:E115"/>
    <mergeCell ref="F37:F42"/>
    <mergeCell ref="G118:G119"/>
    <mergeCell ref="F118:F119"/>
    <mergeCell ref="E118:E119"/>
    <mergeCell ref="D118:D119"/>
    <mergeCell ref="G116:G117"/>
    <mergeCell ref="F116:F117"/>
    <mergeCell ref="E116:E117"/>
    <mergeCell ref="G43:G44"/>
    <mergeCell ref="F43:F44"/>
    <mergeCell ref="E43:E44"/>
    <mergeCell ref="D43:D44"/>
    <mergeCell ref="F45:F48"/>
    <mergeCell ref="E45:E48"/>
    <mergeCell ref="D45:D48"/>
    <mergeCell ref="D91:D95"/>
    <mergeCell ref="F101:F106"/>
    <mergeCell ref="E101:E106"/>
    <mergeCell ref="D107:D115"/>
    <mergeCell ref="G101:G106"/>
    <mergeCell ref="G45:G48"/>
    <mergeCell ref="D101:D106"/>
    <mergeCell ref="G96:G100"/>
    <mergeCell ref="F96:F100"/>
    <mergeCell ref="E96:E100"/>
    <mergeCell ref="D96:D100"/>
    <mergeCell ref="D65:D69"/>
    <mergeCell ref="E35:E36"/>
    <mergeCell ref="F35:F36"/>
    <mergeCell ref="D57:D58"/>
    <mergeCell ref="E57:E58"/>
    <mergeCell ref="F57:F58"/>
    <mergeCell ref="G57:G58"/>
    <mergeCell ref="D51:D56"/>
    <mergeCell ref="G35:G36"/>
    <mergeCell ref="G37:G42"/>
    <mergeCell ref="H91:H94"/>
    <mergeCell ref="D87:D90"/>
    <mergeCell ref="E87:E90"/>
    <mergeCell ref="F87:F90"/>
    <mergeCell ref="G87:G90"/>
    <mergeCell ref="E91:E95"/>
    <mergeCell ref="F91:F95"/>
    <mergeCell ref="G91:G95"/>
    <mergeCell ref="H87:H90"/>
    <mergeCell ref="D59:D64"/>
    <mergeCell ref="E59:E64"/>
    <mergeCell ref="F59:F64"/>
    <mergeCell ref="G59:G64"/>
    <mergeCell ref="H61:H64"/>
    <mergeCell ref="I59:I60"/>
    <mergeCell ref="I62:I63"/>
    <mergeCell ref="I67:I68"/>
    <mergeCell ref="E65:E69"/>
    <mergeCell ref="F65:F69"/>
    <mergeCell ref="G65:G69"/>
    <mergeCell ref="H65:H69"/>
    <mergeCell ref="H53:H54"/>
    <mergeCell ref="H55:H56"/>
    <mergeCell ref="G29:G30"/>
    <mergeCell ref="F29:F30"/>
    <mergeCell ref="E29:E30"/>
    <mergeCell ref="D29:D30"/>
    <mergeCell ref="G31:G32"/>
    <mergeCell ref="F31:F32"/>
    <mergeCell ref="E31:E32"/>
    <mergeCell ref="D31:D32"/>
    <mergeCell ref="G33:G34"/>
    <mergeCell ref="F33:F34"/>
    <mergeCell ref="E33:E34"/>
    <mergeCell ref="D33:D34"/>
    <mergeCell ref="D35:D36"/>
    <mergeCell ref="E37:E42"/>
    <mergeCell ref="D37:D42"/>
    <mergeCell ref="E51:E56"/>
    <mergeCell ref="F51:F56"/>
    <mergeCell ref="G51:G56"/>
    <mergeCell ref="F49:F50"/>
    <mergeCell ref="G49:G50"/>
    <mergeCell ref="D49:D50"/>
    <mergeCell ref="E49:E50"/>
    <mergeCell ref="B1:C3"/>
    <mergeCell ref="D1:R2"/>
    <mergeCell ref="D3:R3"/>
    <mergeCell ref="B4:J4"/>
    <mergeCell ref="L4:P4"/>
    <mergeCell ref="L5:P5"/>
    <mergeCell ref="L6:P6"/>
    <mergeCell ref="L7:P7"/>
    <mergeCell ref="L8:P8"/>
  </mergeCells>
  <conditionalFormatting sqref="Q11:Q122">
    <cfRule type="cellIs" dxfId="33" priority="1" operator="equal">
      <formula>"SIN VALOR AVANCE"</formula>
    </cfRule>
    <cfRule type="cellIs" dxfId="32" priority="2" operator="equal">
      <formula>"VERIFICAR FECHA"</formula>
    </cfRule>
    <cfRule type="cellIs" dxfId="31" priority="3" operator="equal">
      <formula>"INCUMPLIDA"</formula>
    </cfRule>
    <cfRule type="cellIs" dxfId="30" priority="4" operator="equal">
      <formula>"PROCESO"</formula>
    </cfRule>
    <cfRule type="cellIs" dxfId="29" priority="5" operator="equal">
      <formula>"CUMPLIDA"</formula>
    </cfRule>
  </conditionalFormatting>
  <dataValidations count="2">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53:J56 J66:J73 J81:J84 J61:J64 J76:J79 J87:J90" xr:uid="{841CA40D-4D93-482D-8162-A86B337D291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53:I56" xr:uid="{37DDB3A1-ABDB-4009-BA59-E2DC1487268F}">
      <formula1>0</formula1>
      <formula2>390</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C7D42-FC40-42B1-9F04-54C72F87D02D}">
  <dimension ref="A1:U49"/>
  <sheetViews>
    <sheetView zoomScale="55" zoomScaleNormal="55" workbookViewId="0"/>
  </sheetViews>
  <sheetFormatPr baseColWidth="10" defaultColWidth="11.42578125" defaultRowHeight="12.75" x14ac:dyDescent="0.2"/>
  <cols>
    <col min="1" max="1" width="22.7109375" style="240" customWidth="1"/>
    <col min="2" max="2" width="16.85546875" style="240" customWidth="1"/>
    <col min="3" max="3" width="13.28515625" style="240" customWidth="1"/>
    <col min="4" max="4" width="5.28515625" style="408" bestFit="1" customWidth="1"/>
    <col min="5" max="5" width="65.42578125" style="240" customWidth="1"/>
    <col min="6" max="6" width="15" style="240" customWidth="1"/>
    <col min="7" max="7" width="48.28515625" style="240" customWidth="1"/>
    <col min="8" max="8" width="35.140625" style="240" customWidth="1"/>
    <col min="9" max="9" width="25.42578125" style="240" customWidth="1"/>
    <col min="10" max="10" width="56.7109375" style="240" customWidth="1"/>
    <col min="11" max="11" width="42.28515625" style="240" customWidth="1"/>
    <col min="12" max="12" width="17.7109375" style="240" customWidth="1"/>
    <col min="13" max="13" width="17.85546875" style="240" customWidth="1"/>
    <col min="14" max="14" width="17.42578125" style="240" customWidth="1"/>
    <col min="15" max="15" width="18.42578125" style="240" customWidth="1"/>
    <col min="16" max="16" width="20.28515625" style="240" customWidth="1"/>
    <col min="17" max="17" width="66.28515625" style="240" customWidth="1"/>
    <col min="18" max="18" width="43" style="240" customWidth="1"/>
    <col min="19" max="19" width="85" style="240" customWidth="1"/>
    <col min="20" max="20" width="62.5703125" style="240" customWidth="1"/>
    <col min="21" max="16384" width="11.42578125" style="240"/>
  </cols>
  <sheetData>
    <row r="1" spans="1:21" ht="13.5" thickBot="1" x14ac:dyDescent="0.25"/>
    <row r="2" spans="1:21" ht="51" x14ac:dyDescent="0.2">
      <c r="A2" s="241" t="s">
        <v>1344</v>
      </c>
      <c r="B2" s="241" t="s">
        <v>22</v>
      </c>
      <c r="C2" s="241" t="s">
        <v>3</v>
      </c>
      <c r="D2" s="241" t="s">
        <v>1345</v>
      </c>
      <c r="E2" s="241" t="s">
        <v>994</v>
      </c>
      <c r="F2" s="241" t="s">
        <v>995</v>
      </c>
      <c r="G2" s="394" t="s">
        <v>52</v>
      </c>
      <c r="H2" s="241" t="s">
        <v>53</v>
      </c>
      <c r="I2" s="241" t="s">
        <v>54</v>
      </c>
      <c r="J2" s="241" t="s">
        <v>55</v>
      </c>
      <c r="K2" s="195" t="s">
        <v>56</v>
      </c>
      <c r="L2" s="195" t="s">
        <v>57</v>
      </c>
      <c r="M2" s="395" t="s">
        <v>58</v>
      </c>
      <c r="N2" s="395" t="s">
        <v>59</v>
      </c>
      <c r="O2" s="396" t="s">
        <v>60</v>
      </c>
      <c r="P2" s="396" t="s">
        <v>61</v>
      </c>
      <c r="Q2" s="397" t="s">
        <v>110</v>
      </c>
      <c r="R2" s="195" t="s">
        <v>28</v>
      </c>
      <c r="S2" s="195" t="s">
        <v>62</v>
      </c>
      <c r="T2" s="392" t="s">
        <v>928</v>
      </c>
    </row>
    <row r="3" spans="1:21" ht="102" x14ac:dyDescent="0.2">
      <c r="A3" s="939" t="s">
        <v>929</v>
      </c>
      <c r="B3" s="242" t="s">
        <v>16</v>
      </c>
      <c r="C3" s="417" t="s">
        <v>11</v>
      </c>
      <c r="D3" s="947">
        <v>1</v>
      </c>
      <c r="E3" s="947" t="s">
        <v>1346</v>
      </c>
      <c r="F3" s="947" t="s">
        <v>1347</v>
      </c>
      <c r="G3" s="950" t="s">
        <v>1348</v>
      </c>
      <c r="H3" s="950" t="s">
        <v>1349</v>
      </c>
      <c r="I3" s="420" t="s">
        <v>1350</v>
      </c>
      <c r="J3" s="420" t="s">
        <v>1351</v>
      </c>
      <c r="K3" s="420" t="s">
        <v>1352</v>
      </c>
      <c r="L3" s="243">
        <v>1</v>
      </c>
      <c r="M3" s="244">
        <v>44027</v>
      </c>
      <c r="N3" s="244">
        <v>44196</v>
      </c>
      <c r="O3" s="245">
        <v>24.142857142857142</v>
      </c>
      <c r="P3" s="243">
        <v>1</v>
      </c>
      <c r="Q3" s="398">
        <v>1</v>
      </c>
      <c r="R3" s="417" t="s">
        <v>30</v>
      </c>
      <c r="S3" s="246" t="s">
        <v>1353</v>
      </c>
      <c r="T3" s="943" t="s">
        <v>1354</v>
      </c>
    </row>
    <row r="4" spans="1:21" ht="114.75" x14ac:dyDescent="0.2">
      <c r="A4" s="939"/>
      <c r="B4" s="242" t="s">
        <v>16</v>
      </c>
      <c r="C4" s="417" t="s">
        <v>11</v>
      </c>
      <c r="D4" s="947"/>
      <c r="E4" s="947"/>
      <c r="F4" s="947"/>
      <c r="G4" s="950"/>
      <c r="H4" s="950"/>
      <c r="I4" s="420" t="s">
        <v>1355</v>
      </c>
      <c r="J4" s="420" t="s">
        <v>1356</v>
      </c>
      <c r="K4" s="420" t="s">
        <v>1357</v>
      </c>
      <c r="L4" s="243">
        <v>2</v>
      </c>
      <c r="M4" s="244">
        <v>44197</v>
      </c>
      <c r="N4" s="244">
        <v>44561</v>
      </c>
      <c r="O4" s="245">
        <v>52</v>
      </c>
      <c r="P4" s="243">
        <v>2</v>
      </c>
      <c r="Q4" s="398">
        <v>1</v>
      </c>
      <c r="R4" s="417" t="s">
        <v>30</v>
      </c>
      <c r="S4" s="246" t="s">
        <v>1358</v>
      </c>
      <c r="T4" s="944"/>
    </row>
    <row r="5" spans="1:21" ht="102" x14ac:dyDescent="0.2">
      <c r="A5" s="939" t="s">
        <v>929</v>
      </c>
      <c r="B5" s="242" t="s">
        <v>16</v>
      </c>
      <c r="C5" s="417" t="s">
        <v>11</v>
      </c>
      <c r="D5" s="947">
        <v>2</v>
      </c>
      <c r="E5" s="947" t="s">
        <v>1359</v>
      </c>
      <c r="F5" s="947" t="s">
        <v>1360</v>
      </c>
      <c r="G5" s="948" t="s">
        <v>1361</v>
      </c>
      <c r="H5" s="948" t="s">
        <v>1362</v>
      </c>
      <c r="I5" s="420" t="s">
        <v>1363</v>
      </c>
      <c r="J5" s="420"/>
      <c r="K5" s="420" t="s">
        <v>388</v>
      </c>
      <c r="L5" s="243">
        <v>1</v>
      </c>
      <c r="M5" s="244">
        <v>44027</v>
      </c>
      <c r="N5" s="244">
        <v>44074</v>
      </c>
      <c r="O5" s="245">
        <v>6.7142857142857144</v>
      </c>
      <c r="P5" s="243">
        <v>1</v>
      </c>
      <c r="Q5" s="398">
        <v>1</v>
      </c>
      <c r="R5" s="417" t="s">
        <v>30</v>
      </c>
      <c r="S5" s="246" t="s">
        <v>1353</v>
      </c>
      <c r="T5" s="945" t="s">
        <v>1364</v>
      </c>
    </row>
    <row r="6" spans="1:21" ht="102" x14ac:dyDescent="0.2">
      <c r="A6" s="939"/>
      <c r="B6" s="242" t="s">
        <v>16</v>
      </c>
      <c r="C6" s="417" t="s">
        <v>11</v>
      </c>
      <c r="D6" s="947"/>
      <c r="E6" s="947"/>
      <c r="F6" s="947"/>
      <c r="G6" s="948"/>
      <c r="H6" s="948"/>
      <c r="I6" s="420" t="s">
        <v>1365</v>
      </c>
      <c r="J6" s="420"/>
      <c r="K6" s="420" t="s">
        <v>243</v>
      </c>
      <c r="L6" s="243">
        <v>1</v>
      </c>
      <c r="M6" s="244">
        <v>44044</v>
      </c>
      <c r="N6" s="244">
        <v>44196</v>
      </c>
      <c r="O6" s="245">
        <v>21.714285714285715</v>
      </c>
      <c r="P6" s="243">
        <v>1</v>
      </c>
      <c r="Q6" s="398">
        <v>1</v>
      </c>
      <c r="R6" s="417" t="s">
        <v>30</v>
      </c>
      <c r="S6" s="246" t="s">
        <v>1366</v>
      </c>
      <c r="T6" s="945"/>
    </row>
    <row r="7" spans="1:21" ht="102" x14ac:dyDescent="0.2">
      <c r="A7" s="939"/>
      <c r="B7" s="242" t="s">
        <v>16</v>
      </c>
      <c r="C7" s="417" t="s">
        <v>11</v>
      </c>
      <c r="D7" s="947"/>
      <c r="E7" s="947"/>
      <c r="F7" s="947"/>
      <c r="G7" s="948"/>
      <c r="H7" s="948"/>
      <c r="I7" s="420" t="s">
        <v>1367</v>
      </c>
      <c r="J7" s="420"/>
      <c r="K7" s="420" t="s">
        <v>1368</v>
      </c>
      <c r="L7" s="243">
        <v>2</v>
      </c>
      <c r="M7" s="244">
        <v>44197</v>
      </c>
      <c r="N7" s="244">
        <v>44561</v>
      </c>
      <c r="O7" s="245">
        <v>52</v>
      </c>
      <c r="P7" s="243">
        <v>2</v>
      </c>
      <c r="Q7" s="398">
        <v>1</v>
      </c>
      <c r="R7" s="417" t="s">
        <v>30</v>
      </c>
      <c r="S7" s="246" t="s">
        <v>1366</v>
      </c>
      <c r="T7" s="945"/>
    </row>
    <row r="8" spans="1:21" ht="102" x14ac:dyDescent="0.2">
      <c r="A8" s="939" t="s">
        <v>929</v>
      </c>
      <c r="B8" s="242" t="s">
        <v>16</v>
      </c>
      <c r="C8" s="417" t="s">
        <v>11</v>
      </c>
      <c r="D8" s="947">
        <v>3</v>
      </c>
      <c r="E8" s="949" t="s">
        <v>1369</v>
      </c>
      <c r="F8" s="949" t="s">
        <v>1157</v>
      </c>
      <c r="G8" s="948" t="s">
        <v>1370</v>
      </c>
      <c r="H8" s="948" t="s">
        <v>1371</v>
      </c>
      <c r="I8" s="420" t="s">
        <v>1363</v>
      </c>
      <c r="J8" s="420"/>
      <c r="K8" s="420" t="s">
        <v>388</v>
      </c>
      <c r="L8" s="243">
        <v>1</v>
      </c>
      <c r="M8" s="244">
        <v>44027</v>
      </c>
      <c r="N8" s="244">
        <v>44074</v>
      </c>
      <c r="O8" s="245">
        <v>6.7142857142857144</v>
      </c>
      <c r="P8" s="243">
        <v>1</v>
      </c>
      <c r="Q8" s="398">
        <v>1</v>
      </c>
      <c r="R8" s="417" t="s">
        <v>30</v>
      </c>
      <c r="S8" s="246" t="s">
        <v>1353</v>
      </c>
      <c r="T8" s="946" t="s">
        <v>1364</v>
      </c>
    </row>
    <row r="9" spans="1:21" ht="102" x14ac:dyDescent="0.2">
      <c r="A9" s="939"/>
      <c r="B9" s="242" t="s">
        <v>16</v>
      </c>
      <c r="C9" s="417" t="s">
        <v>11</v>
      </c>
      <c r="D9" s="947"/>
      <c r="E9" s="949"/>
      <c r="F9" s="949"/>
      <c r="G9" s="948"/>
      <c r="H9" s="948"/>
      <c r="I9" s="420" t="s">
        <v>1365</v>
      </c>
      <c r="J9" s="420"/>
      <c r="K9" s="420" t="s">
        <v>243</v>
      </c>
      <c r="L9" s="243">
        <v>1</v>
      </c>
      <c r="M9" s="244">
        <v>44044</v>
      </c>
      <c r="N9" s="244">
        <v>44196</v>
      </c>
      <c r="O9" s="245">
        <v>21.714285714285715</v>
      </c>
      <c r="P9" s="243">
        <v>1</v>
      </c>
      <c r="Q9" s="398">
        <v>1</v>
      </c>
      <c r="R9" s="417" t="s">
        <v>30</v>
      </c>
      <c r="S9" s="246" t="s">
        <v>1366</v>
      </c>
      <c r="T9" s="946"/>
    </row>
    <row r="10" spans="1:21" ht="102" x14ac:dyDescent="0.2">
      <c r="A10" s="939"/>
      <c r="B10" s="242" t="s">
        <v>16</v>
      </c>
      <c r="C10" s="417" t="s">
        <v>11</v>
      </c>
      <c r="D10" s="947"/>
      <c r="E10" s="949"/>
      <c r="F10" s="949"/>
      <c r="G10" s="948"/>
      <c r="H10" s="948"/>
      <c r="I10" s="420" t="s">
        <v>1367</v>
      </c>
      <c r="J10" s="420"/>
      <c r="K10" s="420" t="s">
        <v>1368</v>
      </c>
      <c r="L10" s="243">
        <v>2</v>
      </c>
      <c r="M10" s="244">
        <v>44197</v>
      </c>
      <c r="N10" s="244">
        <v>44561</v>
      </c>
      <c r="O10" s="245">
        <v>52</v>
      </c>
      <c r="P10" s="243">
        <v>2</v>
      </c>
      <c r="Q10" s="398">
        <v>1</v>
      </c>
      <c r="R10" s="417" t="s">
        <v>30</v>
      </c>
      <c r="S10" s="246" t="s">
        <v>1372</v>
      </c>
      <c r="T10" s="946"/>
    </row>
    <row r="11" spans="1:21" ht="89.25" x14ac:dyDescent="0.2">
      <c r="A11" s="939" t="s">
        <v>929</v>
      </c>
      <c r="B11" s="242" t="s">
        <v>10</v>
      </c>
      <c r="C11" s="422" t="s">
        <v>11</v>
      </c>
      <c r="D11" s="953">
        <v>4</v>
      </c>
      <c r="E11" s="947" t="s">
        <v>1373</v>
      </c>
      <c r="F11" s="947" t="s">
        <v>1374</v>
      </c>
      <c r="G11" s="948" t="s">
        <v>1375</v>
      </c>
      <c r="H11" s="948" t="s">
        <v>1376</v>
      </c>
      <c r="I11" s="247" t="s">
        <v>1377</v>
      </c>
      <c r="J11" s="420"/>
      <c r="K11" s="247" t="s">
        <v>1378</v>
      </c>
      <c r="L11" s="243">
        <v>1</v>
      </c>
      <c r="M11" s="244">
        <v>42737</v>
      </c>
      <c r="N11" s="244">
        <v>43100</v>
      </c>
      <c r="O11" s="245">
        <v>51.857142857142854</v>
      </c>
      <c r="P11" s="243">
        <v>1</v>
      </c>
      <c r="Q11" s="398">
        <v>1</v>
      </c>
      <c r="R11" s="417" t="s">
        <v>30</v>
      </c>
      <c r="S11" s="246" t="s">
        <v>1379</v>
      </c>
      <c r="T11" s="938" t="s">
        <v>1380</v>
      </c>
      <c r="U11" s="248"/>
    </row>
    <row r="12" spans="1:21" ht="165.75" x14ac:dyDescent="0.2">
      <c r="A12" s="939"/>
      <c r="B12" s="242" t="s">
        <v>10</v>
      </c>
      <c r="C12" s="422" t="s">
        <v>11</v>
      </c>
      <c r="D12" s="953"/>
      <c r="E12" s="947"/>
      <c r="F12" s="947"/>
      <c r="G12" s="948"/>
      <c r="H12" s="948"/>
      <c r="I12" s="420" t="s">
        <v>1381</v>
      </c>
      <c r="J12" s="420"/>
      <c r="K12" s="420" t="s">
        <v>1382</v>
      </c>
      <c r="L12" s="243">
        <v>1</v>
      </c>
      <c r="M12" s="244">
        <v>43800</v>
      </c>
      <c r="N12" s="244">
        <v>44650</v>
      </c>
      <c r="O12" s="245">
        <v>121.42857142857143</v>
      </c>
      <c r="P12" s="243">
        <v>1</v>
      </c>
      <c r="Q12" s="398">
        <v>1</v>
      </c>
      <c r="R12" s="417" t="s">
        <v>30</v>
      </c>
      <c r="S12" s="246" t="s">
        <v>1383</v>
      </c>
      <c r="T12" s="938"/>
      <c r="U12" s="248"/>
    </row>
    <row r="13" spans="1:21" ht="165.75" x14ac:dyDescent="0.2">
      <c r="A13" s="939"/>
      <c r="B13" s="242" t="s">
        <v>10</v>
      </c>
      <c r="C13" s="422" t="s">
        <v>11</v>
      </c>
      <c r="D13" s="953"/>
      <c r="E13" s="947"/>
      <c r="F13" s="947"/>
      <c r="G13" s="948"/>
      <c r="H13" s="948"/>
      <c r="I13" s="420" t="s">
        <v>1384</v>
      </c>
      <c r="J13" s="420"/>
      <c r="K13" s="420" t="s">
        <v>1382</v>
      </c>
      <c r="L13" s="243">
        <v>1</v>
      </c>
      <c r="M13" s="244">
        <v>43800</v>
      </c>
      <c r="N13" s="244">
        <v>44650</v>
      </c>
      <c r="O13" s="245">
        <v>121.42857142857143</v>
      </c>
      <c r="P13" s="243">
        <v>1</v>
      </c>
      <c r="Q13" s="398">
        <v>1</v>
      </c>
      <c r="R13" s="417" t="s">
        <v>30</v>
      </c>
      <c r="S13" s="246" t="s">
        <v>1383</v>
      </c>
      <c r="T13" s="938"/>
      <c r="U13" s="248"/>
    </row>
    <row r="14" spans="1:21" ht="165.75" x14ac:dyDescent="0.2">
      <c r="A14" s="939"/>
      <c r="B14" s="242" t="s">
        <v>10</v>
      </c>
      <c r="C14" s="422" t="s">
        <v>11</v>
      </c>
      <c r="D14" s="953"/>
      <c r="E14" s="947"/>
      <c r="F14" s="947"/>
      <c r="G14" s="948"/>
      <c r="H14" s="948"/>
      <c r="I14" s="420" t="s">
        <v>1385</v>
      </c>
      <c r="J14" s="420"/>
      <c r="K14" s="420" t="s">
        <v>1382</v>
      </c>
      <c r="L14" s="243">
        <v>1</v>
      </c>
      <c r="M14" s="244">
        <v>43800</v>
      </c>
      <c r="N14" s="244">
        <v>44650</v>
      </c>
      <c r="O14" s="245">
        <v>121.42857142857143</v>
      </c>
      <c r="P14" s="243">
        <v>1</v>
      </c>
      <c r="Q14" s="398">
        <v>1</v>
      </c>
      <c r="R14" s="417" t="s">
        <v>30</v>
      </c>
      <c r="S14" s="246" t="s">
        <v>1383</v>
      </c>
      <c r="T14" s="938"/>
      <c r="U14" s="248"/>
    </row>
    <row r="15" spans="1:21" ht="165.75" x14ac:dyDescent="0.2">
      <c r="A15" s="939"/>
      <c r="B15" s="242" t="s">
        <v>10</v>
      </c>
      <c r="C15" s="422" t="s">
        <v>11</v>
      </c>
      <c r="D15" s="953"/>
      <c r="E15" s="947"/>
      <c r="F15" s="947"/>
      <c r="G15" s="948"/>
      <c r="H15" s="948"/>
      <c r="I15" s="420" t="s">
        <v>1386</v>
      </c>
      <c r="J15" s="420"/>
      <c r="K15" s="420" t="s">
        <v>1382</v>
      </c>
      <c r="L15" s="243">
        <v>1</v>
      </c>
      <c r="M15" s="244">
        <v>43800</v>
      </c>
      <c r="N15" s="244">
        <v>44650</v>
      </c>
      <c r="O15" s="245">
        <v>121.42857142857143</v>
      </c>
      <c r="P15" s="243">
        <v>1</v>
      </c>
      <c r="Q15" s="398">
        <v>1</v>
      </c>
      <c r="R15" s="417" t="s">
        <v>30</v>
      </c>
      <c r="S15" s="246" t="s">
        <v>1383</v>
      </c>
      <c r="T15" s="938"/>
      <c r="U15" s="248"/>
    </row>
    <row r="16" spans="1:21" ht="165.75" x14ac:dyDescent="0.2">
      <c r="A16" s="939"/>
      <c r="B16" s="242" t="s">
        <v>10</v>
      </c>
      <c r="C16" s="422" t="s">
        <v>11</v>
      </c>
      <c r="D16" s="953"/>
      <c r="E16" s="947"/>
      <c r="F16" s="947"/>
      <c r="G16" s="948"/>
      <c r="H16" s="948"/>
      <c r="I16" s="420" t="s">
        <v>1387</v>
      </c>
      <c r="J16" s="420"/>
      <c r="K16" s="420" t="s">
        <v>1382</v>
      </c>
      <c r="L16" s="243">
        <v>1</v>
      </c>
      <c r="M16" s="244">
        <v>43800</v>
      </c>
      <c r="N16" s="244">
        <v>44650</v>
      </c>
      <c r="O16" s="245">
        <v>121.42857142857143</v>
      </c>
      <c r="P16" s="243">
        <v>1</v>
      </c>
      <c r="Q16" s="398">
        <v>1</v>
      </c>
      <c r="R16" s="417" t="s">
        <v>30</v>
      </c>
      <c r="S16" s="246" t="s">
        <v>1383</v>
      </c>
      <c r="T16" s="938"/>
      <c r="U16" s="248"/>
    </row>
    <row r="17" spans="1:21" ht="102" x14ac:dyDescent="0.2">
      <c r="A17" s="939"/>
      <c r="B17" s="242" t="s">
        <v>10</v>
      </c>
      <c r="C17" s="422" t="s">
        <v>11</v>
      </c>
      <c r="D17" s="953"/>
      <c r="E17" s="947"/>
      <c r="F17" s="947"/>
      <c r="G17" s="948"/>
      <c r="H17" s="948"/>
      <c r="I17" s="247" t="s">
        <v>1388</v>
      </c>
      <c r="J17" s="420"/>
      <c r="K17" s="247" t="s">
        <v>1389</v>
      </c>
      <c r="L17" s="243">
        <v>2</v>
      </c>
      <c r="M17" s="244">
        <v>42795</v>
      </c>
      <c r="N17" s="244">
        <v>43039</v>
      </c>
      <c r="O17" s="245">
        <v>34.857142857142854</v>
      </c>
      <c r="P17" s="243">
        <v>2</v>
      </c>
      <c r="Q17" s="398">
        <v>1</v>
      </c>
      <c r="R17" s="417" t="s">
        <v>30</v>
      </c>
      <c r="S17" s="249" t="s">
        <v>1390</v>
      </c>
      <c r="T17" s="938"/>
      <c r="U17" s="248"/>
    </row>
    <row r="18" spans="1:21" ht="409.5" x14ac:dyDescent="0.2">
      <c r="A18" s="415" t="s">
        <v>929</v>
      </c>
      <c r="B18" s="242" t="s">
        <v>10</v>
      </c>
      <c r="C18" s="422" t="s">
        <v>11</v>
      </c>
      <c r="D18" s="422">
        <v>5</v>
      </c>
      <c r="E18" s="419" t="s">
        <v>1391</v>
      </c>
      <c r="F18" s="419" t="s">
        <v>1392</v>
      </c>
      <c r="G18" s="418" t="s">
        <v>1393</v>
      </c>
      <c r="H18" s="418" t="s">
        <v>1394</v>
      </c>
      <c r="I18" s="247" t="s">
        <v>1395</v>
      </c>
      <c r="J18" s="250"/>
      <c r="K18" s="247" t="s">
        <v>1396</v>
      </c>
      <c r="L18" s="243">
        <v>1</v>
      </c>
      <c r="M18" s="244">
        <v>43466</v>
      </c>
      <c r="N18" s="244">
        <v>45121</v>
      </c>
      <c r="O18" s="245">
        <v>236.42857142857142</v>
      </c>
      <c r="P18" s="243">
        <v>1</v>
      </c>
      <c r="Q18" s="398">
        <v>1</v>
      </c>
      <c r="R18" s="417" t="s">
        <v>30</v>
      </c>
      <c r="S18" s="246" t="s">
        <v>1397</v>
      </c>
      <c r="T18" s="393" t="s">
        <v>1398</v>
      </c>
      <c r="U18" s="248"/>
    </row>
    <row r="19" spans="1:21" x14ac:dyDescent="0.2">
      <c r="A19" s="942" t="s">
        <v>983</v>
      </c>
      <c r="B19" s="942"/>
      <c r="C19" s="942"/>
      <c r="D19" s="409">
        <v>5</v>
      </c>
      <c r="E19" s="399"/>
      <c r="F19" s="399"/>
      <c r="G19" s="400"/>
      <c r="H19" s="400"/>
      <c r="I19" s="69"/>
      <c r="J19" s="69"/>
      <c r="K19" s="69"/>
      <c r="L19" s="401"/>
      <c r="M19" s="56"/>
      <c r="N19" s="56"/>
      <c r="O19" s="402"/>
      <c r="P19" s="401"/>
      <c r="Q19" s="55"/>
      <c r="R19" s="68"/>
      <c r="S19" s="62"/>
      <c r="T19" s="248"/>
    </row>
    <row r="20" spans="1:21" ht="114.75" x14ac:dyDescent="0.2">
      <c r="A20" s="937" t="s">
        <v>929</v>
      </c>
      <c r="B20" s="252" t="s">
        <v>16</v>
      </c>
      <c r="C20" s="421" t="s">
        <v>11</v>
      </c>
      <c r="D20" s="862">
        <v>1</v>
      </c>
      <c r="E20" s="951" t="s">
        <v>1156</v>
      </c>
      <c r="F20" s="951" t="s">
        <v>1157</v>
      </c>
      <c r="G20" s="952" t="s">
        <v>1158</v>
      </c>
      <c r="H20" s="952" t="s">
        <v>1159</v>
      </c>
      <c r="I20" s="253" t="s">
        <v>1160</v>
      </c>
      <c r="J20" s="253" t="s">
        <v>1161</v>
      </c>
      <c r="K20" s="254" t="s">
        <v>1162</v>
      </c>
      <c r="L20" s="255">
        <v>3</v>
      </c>
      <c r="M20" s="256">
        <v>44835</v>
      </c>
      <c r="N20" s="256">
        <v>45107</v>
      </c>
      <c r="O20" s="257">
        <f>(N20-M20)/7</f>
        <v>38.857142857142854</v>
      </c>
      <c r="P20" s="255">
        <v>0</v>
      </c>
      <c r="Q20" s="403">
        <f>P20/L20</f>
        <v>0</v>
      </c>
      <c r="R20" s="421" t="str">
        <f>IF(ISNUMBER(Q20),IF(Q20=100%,"CUMPLIDA",IF(AND(ISNUMBER(N20),ISNUMBER(OCI!$Q$6)), IF(N20&lt;OCI!$Q$6,"INCUMPLIDA","PROCESO"), "VERIFICAR FECHA")),"SIN VALOR AVANCE")</f>
        <v>PROCESO</v>
      </c>
      <c r="S20" s="404" t="s">
        <v>1399</v>
      </c>
    </row>
    <row r="21" spans="1:21" ht="89.25" x14ac:dyDescent="0.2">
      <c r="A21" s="937"/>
      <c r="B21" s="252" t="s">
        <v>16</v>
      </c>
      <c r="C21" s="421" t="s">
        <v>11</v>
      </c>
      <c r="D21" s="862"/>
      <c r="E21" s="951"/>
      <c r="F21" s="951"/>
      <c r="G21" s="952"/>
      <c r="H21" s="952"/>
      <c r="I21" s="253" t="s">
        <v>1164</v>
      </c>
      <c r="J21" s="253" t="s">
        <v>1165</v>
      </c>
      <c r="K21" s="254" t="s">
        <v>1166</v>
      </c>
      <c r="L21" s="255">
        <v>17</v>
      </c>
      <c r="M21" s="256">
        <v>44835</v>
      </c>
      <c r="N21" s="256">
        <v>45107</v>
      </c>
      <c r="O21" s="257">
        <f>(N21-M21)/7</f>
        <v>38.857142857142854</v>
      </c>
      <c r="P21" s="255">
        <v>0</v>
      </c>
      <c r="Q21" s="403">
        <f>P21/L21</f>
        <v>0</v>
      </c>
      <c r="R21" s="421" t="str">
        <f>IF(ISNUMBER(Q21),IF(Q21=100%,"CUMPLIDA",IF(AND(ISNUMBER(N21),ISNUMBER(OCI!$Q$6)), IF(N21&lt;OCI!$Q$6,"INCUMPLIDA","PROCESO"), "VERIFICAR FECHA")),"SIN VALOR AVANCE")</f>
        <v>PROCESO</v>
      </c>
      <c r="S21" s="258" t="s">
        <v>1400</v>
      </c>
    </row>
    <row r="22" spans="1:21" ht="240.75" x14ac:dyDescent="0.2">
      <c r="A22" s="937" t="s">
        <v>929</v>
      </c>
      <c r="B22" s="936" t="s">
        <v>15</v>
      </c>
      <c r="C22" s="936" t="s">
        <v>11</v>
      </c>
      <c r="D22" s="936">
        <v>2</v>
      </c>
      <c r="E22" s="936" t="s">
        <v>1401</v>
      </c>
      <c r="F22" s="936" t="s">
        <v>1223</v>
      </c>
      <c r="G22" s="940" t="s">
        <v>1402</v>
      </c>
      <c r="H22" s="941" t="s">
        <v>1225</v>
      </c>
      <c r="I22" s="941" t="s">
        <v>1226</v>
      </c>
      <c r="J22" s="407" t="s">
        <v>1227</v>
      </c>
      <c r="K22" s="258" t="s">
        <v>1228</v>
      </c>
      <c r="L22" s="230">
        <v>6</v>
      </c>
      <c r="M22" s="256">
        <v>44875</v>
      </c>
      <c r="N22" s="256">
        <v>45036</v>
      </c>
      <c r="O22" s="230">
        <f>(N22-M22)/7</f>
        <v>23</v>
      </c>
      <c r="P22" s="230">
        <v>0</v>
      </c>
      <c r="Q22" s="405">
        <v>0</v>
      </c>
      <c r="R22" s="421" t="str">
        <f>IF(ISNUMBER(Q22),IF(Q22=100%,"CUMPLIDA",IF(AND(ISNUMBER(N22),ISNUMBER(OCI!$Q$6)), IF(N22&lt;OCI!$Q$6,"INCUMPLIDA","PROCESO"), "VERIFICAR FECHA")),"SIN VALOR AVANCE")</f>
        <v>PROCESO</v>
      </c>
      <c r="S22" s="387" t="s">
        <v>1229</v>
      </c>
    </row>
    <row r="23" spans="1:21" ht="240.75" x14ac:dyDescent="0.2">
      <c r="A23" s="937"/>
      <c r="B23" s="936"/>
      <c r="C23" s="936"/>
      <c r="D23" s="936"/>
      <c r="E23" s="936"/>
      <c r="F23" s="936"/>
      <c r="G23" s="940"/>
      <c r="H23" s="941"/>
      <c r="I23" s="941"/>
      <c r="J23" s="407" t="s">
        <v>1230</v>
      </c>
      <c r="K23" s="258" t="s">
        <v>1231</v>
      </c>
      <c r="L23" s="230">
        <v>6</v>
      </c>
      <c r="M23" s="256">
        <v>44875</v>
      </c>
      <c r="N23" s="256">
        <v>45036</v>
      </c>
      <c r="O23" s="230">
        <f t="shared" ref="O23:O26" si="0">(N23-M23)/7</f>
        <v>23</v>
      </c>
      <c r="P23" s="230">
        <v>0</v>
      </c>
      <c r="Q23" s="405">
        <v>0</v>
      </c>
      <c r="R23" s="421" t="str">
        <f>IF(ISNUMBER(Q23),IF(Q23=100%,"CUMPLIDA",IF(AND(ISNUMBER(N23),ISNUMBER(OCI!$Q$6)), IF(N23&lt;OCI!$Q$6,"INCUMPLIDA","PROCESO"), "VERIFICAR FECHA")),"SIN VALOR AVANCE")</f>
        <v>PROCESO</v>
      </c>
      <c r="S23" s="387" t="s">
        <v>1229</v>
      </c>
    </row>
    <row r="24" spans="1:21" ht="240.75" x14ac:dyDescent="0.2">
      <c r="A24" s="937"/>
      <c r="B24" s="936"/>
      <c r="C24" s="936"/>
      <c r="D24" s="936"/>
      <c r="E24" s="936"/>
      <c r="F24" s="936"/>
      <c r="G24" s="940"/>
      <c r="H24" s="941"/>
      <c r="I24" s="941"/>
      <c r="J24" s="407" t="s">
        <v>1232</v>
      </c>
      <c r="K24" s="258" t="s">
        <v>1233</v>
      </c>
      <c r="L24" s="230">
        <v>6</v>
      </c>
      <c r="M24" s="256">
        <v>44875</v>
      </c>
      <c r="N24" s="256">
        <v>45036</v>
      </c>
      <c r="O24" s="230">
        <f t="shared" si="0"/>
        <v>23</v>
      </c>
      <c r="P24" s="230">
        <v>0</v>
      </c>
      <c r="Q24" s="405">
        <v>0</v>
      </c>
      <c r="R24" s="421" t="str">
        <f>IF(ISNUMBER(Q24),IF(Q24=100%,"CUMPLIDA",IF(AND(ISNUMBER(N24),ISNUMBER(OCI!$Q$6)), IF(N24&lt;OCI!$Q$6,"INCUMPLIDA","PROCESO"), "VERIFICAR FECHA")),"SIN VALOR AVANCE")</f>
        <v>PROCESO</v>
      </c>
      <c r="S24" s="387" t="s">
        <v>1234</v>
      </c>
    </row>
    <row r="25" spans="1:21" ht="240.75" x14ac:dyDescent="0.2">
      <c r="A25" s="937"/>
      <c r="B25" s="936"/>
      <c r="C25" s="936"/>
      <c r="D25" s="936"/>
      <c r="E25" s="936"/>
      <c r="F25" s="936"/>
      <c r="G25" s="940"/>
      <c r="H25" s="941"/>
      <c r="I25" s="941"/>
      <c r="J25" s="407" t="s">
        <v>1235</v>
      </c>
      <c r="K25" s="258" t="s">
        <v>1236</v>
      </c>
      <c r="L25" s="230">
        <v>6</v>
      </c>
      <c r="M25" s="256">
        <v>44875</v>
      </c>
      <c r="N25" s="256">
        <v>45036</v>
      </c>
      <c r="O25" s="230">
        <f t="shared" si="0"/>
        <v>23</v>
      </c>
      <c r="P25" s="230">
        <v>0</v>
      </c>
      <c r="Q25" s="405">
        <v>0</v>
      </c>
      <c r="R25" s="421" t="str">
        <f>IF(ISNUMBER(Q25),IF(Q25=100%,"CUMPLIDA",IF(AND(ISNUMBER(N25),ISNUMBER(OCI!$Q$6)), IF(N25&lt;OCI!$Q$6,"INCUMPLIDA","PROCESO"), "VERIFICAR FECHA")),"SIN VALOR AVANCE")</f>
        <v>PROCESO</v>
      </c>
      <c r="S25" s="387" t="s">
        <v>1237</v>
      </c>
    </row>
    <row r="26" spans="1:21" ht="105.75" x14ac:dyDescent="0.2">
      <c r="A26" s="937"/>
      <c r="B26" s="936"/>
      <c r="C26" s="936"/>
      <c r="D26" s="936"/>
      <c r="E26" s="936"/>
      <c r="F26" s="936"/>
      <c r="G26" s="940"/>
      <c r="H26" s="941"/>
      <c r="I26" s="416" t="s">
        <v>1238</v>
      </c>
      <c r="J26" s="407" t="s">
        <v>1239</v>
      </c>
      <c r="K26" s="258" t="s">
        <v>1240</v>
      </c>
      <c r="L26" s="230">
        <v>35</v>
      </c>
      <c r="M26" s="256">
        <v>45047</v>
      </c>
      <c r="N26" s="256">
        <v>45117</v>
      </c>
      <c r="O26" s="230">
        <f t="shared" si="0"/>
        <v>10</v>
      </c>
      <c r="P26" s="230">
        <v>0</v>
      </c>
      <c r="Q26" s="405">
        <v>0</v>
      </c>
      <c r="R26" s="421" t="str">
        <f>IF(ISNUMBER(Q26),IF(Q26=100%,"CUMPLIDA",IF(AND(ISNUMBER(N26),ISNUMBER(OCI!$Q$6)), IF(N26&lt;OCI!$Q$6,"INCUMPLIDA","PROCESO"), "VERIFICAR FECHA")),"SIN VALOR AVANCE")</f>
        <v>PROCESO</v>
      </c>
      <c r="S26" s="387" t="s">
        <v>1241</v>
      </c>
    </row>
    <row r="27" spans="1:21" x14ac:dyDescent="0.2">
      <c r="A27" s="935" t="s">
        <v>984</v>
      </c>
      <c r="B27" s="935"/>
      <c r="C27" s="935"/>
      <c r="D27" s="410">
        <v>2</v>
      </c>
      <c r="E27" s="406"/>
      <c r="F27" s="406"/>
      <c r="G27" s="406"/>
      <c r="H27" s="406"/>
      <c r="I27" s="406"/>
      <c r="J27" s="406"/>
      <c r="K27" s="406"/>
      <c r="L27" s="406"/>
      <c r="M27" s="406"/>
      <c r="N27" s="406"/>
      <c r="O27" s="406"/>
      <c r="P27" s="406"/>
      <c r="Q27" s="406"/>
      <c r="R27" s="406"/>
      <c r="S27" s="406"/>
    </row>
    <row r="28" spans="1:21" ht="29.45" customHeight="1" x14ac:dyDescent="0.2">
      <c r="A28" s="934" t="s">
        <v>1403</v>
      </c>
      <c r="B28" s="934"/>
      <c r="C28" s="934"/>
      <c r="D28" s="934"/>
      <c r="E28" s="934"/>
      <c r="F28" s="934"/>
      <c r="G28" s="934"/>
      <c r="H28" s="505"/>
    </row>
    <row r="29" spans="1:21" ht="120" customHeight="1" x14ac:dyDescent="0.2">
      <c r="A29" s="496" t="s">
        <v>16</v>
      </c>
      <c r="B29" s="497" t="s">
        <v>11</v>
      </c>
      <c r="C29" s="518" t="s">
        <v>1146</v>
      </c>
      <c r="D29" s="518"/>
      <c r="E29" s="513" t="s">
        <v>1147</v>
      </c>
      <c r="F29" s="513" t="s">
        <v>1148</v>
      </c>
      <c r="G29" s="498" t="s">
        <v>1149</v>
      </c>
      <c r="H29" s="499"/>
      <c r="I29" s="498" t="s">
        <v>232</v>
      </c>
      <c r="J29" s="500">
        <v>1</v>
      </c>
      <c r="K29" s="501">
        <v>43831</v>
      </c>
      <c r="L29" s="501">
        <v>44012</v>
      </c>
      <c r="M29" s="502">
        <f t="shared" ref="M29:M34" si="1">(L29-K29)/7</f>
        <v>25.857142857142858</v>
      </c>
      <c r="N29" s="500">
        <v>1</v>
      </c>
      <c r="O29" s="503">
        <f t="shared" ref="O29:O34" si="2">N29/J29</f>
        <v>1</v>
      </c>
      <c r="P29" s="497" t="str">
        <f>IF(ISNUMBER(O29),IF(O29=100%,"CUMPLIDA",IF(AND(ISNUMBER(L29),ISNUMBER(OCI!$Q$6)), IF(L29&lt;OCI!$Q$6,"INCUMPLIDA","PROCESO"), "VERIFICAR FECHA")),"SIN VALOR AVANCE")</f>
        <v>CUMPLIDA</v>
      </c>
      <c r="Q29" s="387" t="s">
        <v>375</v>
      </c>
    </row>
    <row r="30" spans="1:21" ht="180.75" x14ac:dyDescent="0.2">
      <c r="A30" s="496" t="s">
        <v>16</v>
      </c>
      <c r="B30" s="497" t="s">
        <v>11</v>
      </c>
      <c r="C30" s="519"/>
      <c r="D30" s="519"/>
      <c r="E30" s="514"/>
      <c r="F30" s="514"/>
      <c r="G30" s="498" t="s">
        <v>1150</v>
      </c>
      <c r="H30" s="499"/>
      <c r="I30" s="498" t="s">
        <v>236</v>
      </c>
      <c r="J30" s="500">
        <v>1</v>
      </c>
      <c r="K30" s="501">
        <v>44013</v>
      </c>
      <c r="L30" s="501">
        <v>44196</v>
      </c>
      <c r="M30" s="502">
        <f t="shared" si="1"/>
        <v>26.142857142857142</v>
      </c>
      <c r="N30" s="500">
        <v>1</v>
      </c>
      <c r="O30" s="503">
        <f t="shared" si="2"/>
        <v>1</v>
      </c>
      <c r="P30" s="497" t="str">
        <f>IF(ISNUMBER(O30),IF(O30=100%,"CUMPLIDA",IF(AND(ISNUMBER(L30),ISNUMBER(OCI!$Q$6)), IF(L30&lt;OCI!$Q$6,"INCUMPLIDA","PROCESO"), "VERIFICAR FECHA")),"SIN VALOR AVANCE")</f>
        <v>CUMPLIDA</v>
      </c>
      <c r="Q30" s="387" t="s">
        <v>1404</v>
      </c>
    </row>
    <row r="31" spans="1:21" ht="135.75" x14ac:dyDescent="0.2">
      <c r="A31" s="496" t="s">
        <v>16</v>
      </c>
      <c r="B31" s="497" t="s">
        <v>11</v>
      </c>
      <c r="C31" s="519"/>
      <c r="D31" s="519"/>
      <c r="E31" s="514"/>
      <c r="F31" s="514"/>
      <c r="G31" s="516" t="s">
        <v>1152</v>
      </c>
      <c r="H31" s="499" t="s">
        <v>239</v>
      </c>
      <c r="I31" s="498" t="s">
        <v>240</v>
      </c>
      <c r="J31" s="500">
        <v>1</v>
      </c>
      <c r="K31" s="501">
        <v>44562</v>
      </c>
      <c r="L31" s="501">
        <v>44773</v>
      </c>
      <c r="M31" s="502">
        <f t="shared" si="1"/>
        <v>30.142857142857142</v>
      </c>
      <c r="N31" s="500">
        <v>0.92</v>
      </c>
      <c r="O31" s="503">
        <f t="shared" si="2"/>
        <v>0.92</v>
      </c>
      <c r="P31" s="497" t="str">
        <f>IF(ISNUMBER(O31),IF(O31=100%,"CUMPLIDA",IF(AND(ISNUMBER(L31),ISNUMBER(OCI!$Q$6)), IF(L31&lt;OCI!$Q$6,"INCUMPLIDA","PROCESO"), "VERIFICAR FECHA")),"SIN VALOR AVANCE")</f>
        <v>PROCESO</v>
      </c>
      <c r="Q31" s="387" t="s">
        <v>1153</v>
      </c>
    </row>
    <row r="32" spans="1:21" ht="135.75" x14ac:dyDescent="0.2">
      <c r="A32" s="496" t="s">
        <v>16</v>
      </c>
      <c r="B32" s="497" t="s">
        <v>11</v>
      </c>
      <c r="C32" s="519"/>
      <c r="D32" s="519"/>
      <c r="E32" s="514"/>
      <c r="F32" s="514"/>
      <c r="G32" s="517"/>
      <c r="H32" s="504" t="s">
        <v>242</v>
      </c>
      <c r="I32" s="504" t="s">
        <v>243</v>
      </c>
      <c r="J32" s="500">
        <v>1</v>
      </c>
      <c r="K32" s="501">
        <v>44774</v>
      </c>
      <c r="L32" s="501">
        <v>44926</v>
      </c>
      <c r="M32" s="502">
        <f t="shared" si="1"/>
        <v>21.714285714285715</v>
      </c>
      <c r="N32" s="500">
        <v>0</v>
      </c>
      <c r="O32" s="503">
        <f t="shared" si="2"/>
        <v>0</v>
      </c>
      <c r="P32" s="497" t="str">
        <f>IF(ISNUMBER(O32),IF(O32=100%,"CUMPLIDA",IF(AND(ISNUMBER(L32),ISNUMBER(OCI!$Q$6)), IF(L32&lt;OCI!$Q$6,"INCUMPLIDA","PROCESO"), "VERIFICAR FECHA")),"SIN VALOR AVANCE")</f>
        <v>PROCESO</v>
      </c>
      <c r="Q32" s="387" t="s">
        <v>1153</v>
      </c>
    </row>
    <row r="33" spans="1:17" ht="210.75" x14ac:dyDescent="0.2">
      <c r="A33" s="496" t="s">
        <v>16</v>
      </c>
      <c r="B33" s="497" t="s">
        <v>11</v>
      </c>
      <c r="C33" s="519"/>
      <c r="D33" s="519"/>
      <c r="E33" s="514"/>
      <c r="F33" s="514"/>
      <c r="G33" s="516" t="s">
        <v>1154</v>
      </c>
      <c r="H33" s="504" t="s">
        <v>245</v>
      </c>
      <c r="I33" s="504" t="s">
        <v>246</v>
      </c>
      <c r="J33" s="500">
        <v>3</v>
      </c>
      <c r="K33" s="501">
        <v>44927</v>
      </c>
      <c r="L33" s="501">
        <v>45291</v>
      </c>
      <c r="M33" s="502">
        <f t="shared" si="1"/>
        <v>52</v>
      </c>
      <c r="N33" s="500">
        <v>0</v>
      </c>
      <c r="O33" s="503">
        <f t="shared" si="2"/>
        <v>0</v>
      </c>
      <c r="P33" s="497" t="str">
        <f>IF(ISNUMBER(O33),IF(O33=100%,"CUMPLIDA",IF(AND(ISNUMBER(L33),ISNUMBER(OCI!$Q$6)), IF(L33&lt;OCI!$Q$6,"INCUMPLIDA","PROCESO"), "VERIFICAR FECHA")),"SIN VALOR AVANCE")</f>
        <v>PROCESO</v>
      </c>
      <c r="Q33" s="387" t="s">
        <v>1405</v>
      </c>
    </row>
    <row r="34" spans="1:17" ht="210.75" x14ac:dyDescent="0.2">
      <c r="A34" s="496" t="s">
        <v>16</v>
      </c>
      <c r="B34" s="497" t="s">
        <v>11</v>
      </c>
      <c r="C34" s="520"/>
      <c r="D34" s="520"/>
      <c r="E34" s="515"/>
      <c r="F34" s="515"/>
      <c r="G34" s="517"/>
      <c r="H34" s="504" t="s">
        <v>248</v>
      </c>
      <c r="I34" s="504" t="s">
        <v>249</v>
      </c>
      <c r="J34" s="500">
        <v>1</v>
      </c>
      <c r="K34" s="501">
        <v>45474</v>
      </c>
      <c r="L34" s="501">
        <v>45657</v>
      </c>
      <c r="M34" s="502">
        <f t="shared" si="1"/>
        <v>26.142857142857142</v>
      </c>
      <c r="N34" s="500">
        <v>0</v>
      </c>
      <c r="O34" s="503">
        <f t="shared" si="2"/>
        <v>0</v>
      </c>
      <c r="P34" s="497" t="str">
        <f>IF(ISNUMBER(O34),IF(O34=100%,"CUMPLIDA",IF(AND(ISNUMBER(L34),ISNUMBER(OCI!$Q$6)), IF(L34&lt;OCI!$Q$6,"INCUMPLIDA","PROCESO"), "VERIFICAR FECHA")),"SIN VALOR AVANCE")</f>
        <v>PROCESO</v>
      </c>
      <c r="Q34" s="387" t="s">
        <v>1406</v>
      </c>
    </row>
    <row r="35" spans="1:17" ht="15.75" x14ac:dyDescent="0.2">
      <c r="A35" s="933" t="s">
        <v>1407</v>
      </c>
      <c r="B35" s="933"/>
      <c r="C35" s="933"/>
      <c r="D35" s="933"/>
      <c r="E35" s="933"/>
      <c r="F35" s="933"/>
      <c r="G35" s="933"/>
      <c r="H35" s="933"/>
    </row>
    <row r="36" spans="1:17" ht="120" x14ac:dyDescent="0.2">
      <c r="A36" s="125" t="s">
        <v>14</v>
      </c>
      <c r="B36" s="104" t="s">
        <v>11</v>
      </c>
      <c r="C36" s="758" t="s">
        <v>1260</v>
      </c>
      <c r="D36" s="910" t="s">
        <v>1041</v>
      </c>
      <c r="E36" s="883" t="s">
        <v>1261</v>
      </c>
      <c r="F36" s="883" t="s">
        <v>1262</v>
      </c>
      <c r="G36" s="506" t="s">
        <v>1245</v>
      </c>
      <c r="H36" s="506" t="s">
        <v>1246</v>
      </c>
      <c r="I36" s="506" t="s">
        <v>1247</v>
      </c>
      <c r="J36" s="507">
        <v>1</v>
      </c>
      <c r="K36" s="508">
        <v>44781</v>
      </c>
      <c r="L36" s="508">
        <v>44926</v>
      </c>
      <c r="M36" s="509">
        <f t="shared" ref="M36:M41" si="3">(L36-K36)/7</f>
        <v>20.714285714285715</v>
      </c>
      <c r="N36" s="507">
        <v>0</v>
      </c>
      <c r="O36" s="510">
        <f t="shared" ref="O36:O41" si="4">N36/J36</f>
        <v>0</v>
      </c>
      <c r="P36" s="511" t="str">
        <f>IF(ISNUMBER(O36),IF(O36=100%,"CUMPLIDA",IF(AND(ISNUMBER(L36),ISNUMBER(OCI!$Q$6)), IF(L36&lt;OCI!$Q$6,"INCUMPLIDA","PROCESO"), "VERIFICAR FECHA")),"SIN VALOR AVANCE")</f>
        <v>PROCESO</v>
      </c>
      <c r="Q36" s="512" t="s">
        <v>1408</v>
      </c>
    </row>
    <row r="37" spans="1:17" ht="105.75" x14ac:dyDescent="0.2">
      <c r="A37" s="125" t="s">
        <v>14</v>
      </c>
      <c r="B37" s="104" t="s">
        <v>11</v>
      </c>
      <c r="C37" s="759"/>
      <c r="D37" s="911"/>
      <c r="E37" s="909"/>
      <c r="F37" s="909"/>
      <c r="G37" s="108" t="s">
        <v>1264</v>
      </c>
      <c r="H37" s="108" t="s">
        <v>1265</v>
      </c>
      <c r="I37" s="108" t="s">
        <v>1266</v>
      </c>
      <c r="J37" s="115">
        <v>1</v>
      </c>
      <c r="K37" s="93">
        <v>44781</v>
      </c>
      <c r="L37" s="93">
        <v>45016</v>
      </c>
      <c r="M37" s="116">
        <f t="shared" si="3"/>
        <v>33.571428571428569</v>
      </c>
      <c r="N37" s="115">
        <v>0</v>
      </c>
      <c r="O37" s="117">
        <f t="shared" si="4"/>
        <v>0</v>
      </c>
      <c r="P37" s="104" t="str">
        <f>IF(ISNUMBER(O37),IF(O37=100%,"CUMPLIDA",IF(AND(ISNUMBER(L37),ISNUMBER(OCI!$Q$6)), IF(L37&lt;OCI!$Q$6,"INCUMPLIDA","PROCESO"), "VERIFICAR FECHA")),"SIN VALOR AVANCE")</f>
        <v>PROCESO</v>
      </c>
      <c r="Q37" s="490" t="s">
        <v>1409</v>
      </c>
    </row>
    <row r="38" spans="1:17" ht="150" x14ac:dyDescent="0.2">
      <c r="A38" s="125" t="s">
        <v>14</v>
      </c>
      <c r="B38" s="104" t="s">
        <v>11</v>
      </c>
      <c r="C38" s="759"/>
      <c r="D38" s="911"/>
      <c r="E38" s="909"/>
      <c r="F38" s="909"/>
      <c r="G38" s="491" t="s">
        <v>1268</v>
      </c>
      <c r="H38" s="492" t="s">
        <v>1269</v>
      </c>
      <c r="I38" s="492" t="s">
        <v>1045</v>
      </c>
      <c r="J38" s="115">
        <v>1</v>
      </c>
      <c r="K38" s="93">
        <v>44805</v>
      </c>
      <c r="L38" s="93">
        <v>44865</v>
      </c>
      <c r="M38" s="116">
        <f t="shared" si="3"/>
        <v>8.5714285714285712</v>
      </c>
      <c r="N38" s="115">
        <v>0</v>
      </c>
      <c r="O38" s="117">
        <f t="shared" si="4"/>
        <v>0</v>
      </c>
      <c r="P38" s="104" t="str">
        <f>IF(ISNUMBER(O38),IF(O38=100%,"CUMPLIDA",IF(AND(ISNUMBER(L38),ISNUMBER(OCI!$Q$6)), IF(L38&lt;OCI!$Q$6,"INCUMPLIDA","PROCESO"), "VERIFICAR FECHA")),"SIN VALOR AVANCE")</f>
        <v>PROCESO</v>
      </c>
      <c r="Q38" s="493" t="s">
        <v>1254</v>
      </c>
    </row>
    <row r="39" spans="1:17" ht="120" x14ac:dyDescent="0.2">
      <c r="A39" s="125" t="s">
        <v>14</v>
      </c>
      <c r="B39" s="104" t="s">
        <v>11</v>
      </c>
      <c r="C39" s="759"/>
      <c r="D39" s="911"/>
      <c r="E39" s="909"/>
      <c r="F39" s="909"/>
      <c r="G39" s="105" t="s">
        <v>1270</v>
      </c>
      <c r="H39" s="494" t="s">
        <v>1271</v>
      </c>
      <c r="I39" s="494" t="s">
        <v>1272</v>
      </c>
      <c r="J39" s="100">
        <v>1</v>
      </c>
      <c r="K39" s="93">
        <v>44866</v>
      </c>
      <c r="L39" s="93">
        <v>45107</v>
      </c>
      <c r="M39" s="116">
        <f t="shared" si="3"/>
        <v>34.428571428571431</v>
      </c>
      <c r="N39" s="115">
        <v>0</v>
      </c>
      <c r="O39" s="117">
        <f t="shared" si="4"/>
        <v>0</v>
      </c>
      <c r="P39" s="104" t="str">
        <f>IF(ISNUMBER(O39),IF(O39=100%,"CUMPLIDA",IF(AND(ISNUMBER(L39),ISNUMBER(OCI!$Q$6)), IF(L39&lt;OCI!$Q$6,"INCUMPLIDA","PROCESO"), "VERIFICAR FECHA")),"SIN VALOR AVANCE")</f>
        <v>PROCESO</v>
      </c>
      <c r="Q39" s="493" t="s">
        <v>1254</v>
      </c>
    </row>
    <row r="40" spans="1:17" ht="90" x14ac:dyDescent="0.2">
      <c r="A40" s="125" t="s">
        <v>14</v>
      </c>
      <c r="B40" s="104" t="s">
        <v>11</v>
      </c>
      <c r="C40" s="759"/>
      <c r="D40" s="911"/>
      <c r="E40" s="909"/>
      <c r="F40" s="909"/>
      <c r="G40" s="105" t="s">
        <v>1273</v>
      </c>
      <c r="H40" s="495" t="s">
        <v>1274</v>
      </c>
      <c r="I40" s="495" t="s">
        <v>1275</v>
      </c>
      <c r="J40" s="115">
        <v>1</v>
      </c>
      <c r="K40" s="93">
        <v>44805</v>
      </c>
      <c r="L40" s="93">
        <v>44926</v>
      </c>
      <c r="M40" s="116">
        <f t="shared" si="3"/>
        <v>17.285714285714285</v>
      </c>
      <c r="N40" s="115">
        <v>0</v>
      </c>
      <c r="O40" s="117">
        <f t="shared" si="4"/>
        <v>0</v>
      </c>
      <c r="P40" s="104" t="str">
        <f>IF(ISNUMBER(O40),IF(O40=100%,"CUMPLIDA",IF(AND(ISNUMBER(L40),ISNUMBER(OCI!$Q$6)), IF(L40&lt;OCI!$Q$6,"INCUMPLIDA","PROCESO"), "VERIFICAR FECHA")),"SIN VALOR AVANCE")</f>
        <v>PROCESO</v>
      </c>
      <c r="Q40" s="493" t="s">
        <v>1254</v>
      </c>
    </row>
    <row r="41" spans="1:17" ht="75.75" x14ac:dyDescent="0.2">
      <c r="A41" s="125" t="s">
        <v>14</v>
      </c>
      <c r="B41" s="104" t="s">
        <v>11</v>
      </c>
      <c r="C41" s="760"/>
      <c r="D41" s="912"/>
      <c r="E41" s="884"/>
      <c r="F41" s="884"/>
      <c r="G41" s="108" t="s">
        <v>1276</v>
      </c>
      <c r="H41" s="108" t="s">
        <v>1277</v>
      </c>
      <c r="I41" s="108" t="s">
        <v>1278</v>
      </c>
      <c r="J41" s="115">
        <v>1</v>
      </c>
      <c r="K41" s="93">
        <v>44805</v>
      </c>
      <c r="L41" s="93">
        <v>44926</v>
      </c>
      <c r="M41" s="116">
        <f t="shared" si="3"/>
        <v>17.285714285714285</v>
      </c>
      <c r="N41" s="115">
        <v>0</v>
      </c>
      <c r="O41" s="117">
        <f t="shared" si="4"/>
        <v>0</v>
      </c>
      <c r="P41" s="104" t="str">
        <f>IF(ISNUMBER(O41),IF(O41=100%,"CUMPLIDA",IF(AND(ISNUMBER(L41),ISNUMBER(OCI!$Q$6)), IF(L41&lt;OCI!$Q$6,"INCUMPLIDA","PROCESO"), "VERIFICAR FECHA")),"SIN VALOR AVANCE")</f>
        <v>PROCESO</v>
      </c>
      <c r="Q41" s="493" t="s">
        <v>1279</v>
      </c>
    </row>
    <row r="43" spans="1:17" ht="15.75" x14ac:dyDescent="0.25">
      <c r="A43" s="628" t="s">
        <v>1410</v>
      </c>
      <c r="B43" s="629"/>
      <c r="C43" s="630">
        <v>44904</v>
      </c>
    </row>
    <row r="44" spans="1:17" ht="15" x14ac:dyDescent="0.25">
      <c r="A44" s="631" t="s">
        <v>986</v>
      </c>
      <c r="B44" s="629"/>
      <c r="C44" s="631">
        <v>6</v>
      </c>
    </row>
    <row r="45" spans="1:17" ht="15" x14ac:dyDescent="0.25">
      <c r="A45" s="631" t="s">
        <v>987</v>
      </c>
      <c r="B45" s="629"/>
      <c r="C45" s="631">
        <v>0</v>
      </c>
    </row>
    <row r="46" spans="1:17" ht="15" x14ac:dyDescent="0.25">
      <c r="A46" s="631" t="s">
        <v>988</v>
      </c>
      <c r="B46" s="629"/>
      <c r="C46" s="631">
        <v>24</v>
      </c>
    </row>
    <row r="47" spans="1:17" ht="15" x14ac:dyDescent="0.25">
      <c r="A47" s="631" t="s">
        <v>989</v>
      </c>
      <c r="B47" s="629"/>
      <c r="C47" s="631">
        <v>0</v>
      </c>
    </row>
    <row r="48" spans="1:17" ht="15" x14ac:dyDescent="0.25">
      <c r="A48" s="631" t="s">
        <v>1411</v>
      </c>
      <c r="B48" s="629"/>
      <c r="C48" s="631">
        <v>0</v>
      </c>
    </row>
    <row r="49" spans="1:3" ht="15" x14ac:dyDescent="0.25">
      <c r="A49" s="632" t="s">
        <v>13</v>
      </c>
      <c r="B49" s="629"/>
      <c r="C49" s="632">
        <f>SUM(C44:C48)</f>
        <v>30</v>
      </c>
    </row>
  </sheetData>
  <sheetProtection algorithmName="SHA-512" hashValue="VgfEj1nuiaRDcFSwssjtT8FR/mv2EkdL976KAalj4/HyTbXgp1ZmnODZOrKtSLV5HbVoekxwabTwsXupWCupTA==" saltValue="I93XfkKOR9Bpr6agrvOzrQ==" spinCount="100000" sheet="1" objects="1" scenarios="1"/>
  <mergeCells count="51">
    <mergeCell ref="H5:H7"/>
    <mergeCell ref="D5:D7"/>
    <mergeCell ref="E20:E21"/>
    <mergeCell ref="F20:F21"/>
    <mergeCell ref="G20:G21"/>
    <mergeCell ref="H20:H21"/>
    <mergeCell ref="D20:D21"/>
    <mergeCell ref="D8:D10"/>
    <mergeCell ref="D11:D17"/>
    <mergeCell ref="A3:A4"/>
    <mergeCell ref="A5:A7"/>
    <mergeCell ref="A8:A10"/>
    <mergeCell ref="E3:E4"/>
    <mergeCell ref="D3:D4"/>
    <mergeCell ref="E5:E7"/>
    <mergeCell ref="T3:T4"/>
    <mergeCell ref="T5:T7"/>
    <mergeCell ref="T8:T10"/>
    <mergeCell ref="E11:E17"/>
    <mergeCell ref="F11:F17"/>
    <mergeCell ref="G11:G17"/>
    <mergeCell ref="H11:H17"/>
    <mergeCell ref="E8:E10"/>
    <mergeCell ref="F8:F10"/>
    <mergeCell ref="G8:G10"/>
    <mergeCell ref="H8:H10"/>
    <mergeCell ref="F3:F4"/>
    <mergeCell ref="G3:G4"/>
    <mergeCell ref="H3:H4"/>
    <mergeCell ref="F5:F7"/>
    <mergeCell ref="G5:G7"/>
    <mergeCell ref="A28:G28"/>
    <mergeCell ref="A27:C27"/>
    <mergeCell ref="D22:D26"/>
    <mergeCell ref="A22:A26"/>
    <mergeCell ref="T11:T17"/>
    <mergeCell ref="A11:A17"/>
    <mergeCell ref="B22:B26"/>
    <mergeCell ref="C22:C26"/>
    <mergeCell ref="E22:E26"/>
    <mergeCell ref="F22:F26"/>
    <mergeCell ref="G22:G26"/>
    <mergeCell ref="A20:A21"/>
    <mergeCell ref="H22:H26"/>
    <mergeCell ref="I22:I25"/>
    <mergeCell ref="A19:C19"/>
    <mergeCell ref="C36:C41"/>
    <mergeCell ref="D36:D41"/>
    <mergeCell ref="E36:E41"/>
    <mergeCell ref="F36:F41"/>
    <mergeCell ref="A35:H35"/>
  </mergeCells>
  <conditionalFormatting sqref="P29:P34">
    <cfRule type="cellIs" dxfId="28" priority="6" operator="equal">
      <formula>"SIN VALOR AVANCE"</formula>
    </cfRule>
    <cfRule type="cellIs" dxfId="27" priority="7" operator="equal">
      <formula>"VERIFICAR FECHA"</formula>
    </cfRule>
    <cfRule type="cellIs" dxfId="26" priority="8" operator="equal">
      <formula>"INCUMPLIDA"</formula>
    </cfRule>
    <cfRule type="cellIs" dxfId="25" priority="9" operator="equal">
      <formula>"PROCESO"</formula>
    </cfRule>
    <cfRule type="cellIs" dxfId="24" priority="10" operator="equal">
      <formula>"CUMPLIDA"</formula>
    </cfRule>
  </conditionalFormatting>
  <conditionalFormatting sqref="P36:P41">
    <cfRule type="cellIs" dxfId="23" priority="1" operator="equal">
      <formula>"SIN VALOR AVANCE"</formula>
    </cfRule>
    <cfRule type="cellIs" dxfId="22" priority="2" operator="equal">
      <formula>"VERIFICAR FECHA"</formula>
    </cfRule>
    <cfRule type="cellIs" dxfId="21" priority="3" operator="equal">
      <formula>"INCUMPLIDA"</formula>
    </cfRule>
    <cfRule type="cellIs" dxfId="20" priority="4" operator="equal">
      <formula>"PROCESO"</formula>
    </cfRule>
    <cfRule type="cellIs" dxfId="19" priority="5" operator="equal">
      <formula>"CUMPLIDA"</formula>
    </cfRule>
  </conditionalFormatting>
  <conditionalFormatting sqref="R20:R26">
    <cfRule type="cellIs" dxfId="18" priority="11" operator="equal">
      <formula>"SIN VALOR AVANCE"</formula>
    </cfRule>
    <cfRule type="cellIs" dxfId="17" priority="12" operator="equal">
      <formula>"VERIFICAR FECHA"</formula>
    </cfRule>
    <cfRule type="cellIs" dxfId="16" priority="13" operator="equal">
      <formula>"INCUMPLIDA"</formula>
    </cfRule>
    <cfRule type="cellIs" dxfId="15" priority="14" operator="equal">
      <formula>"PROCESO"</formula>
    </cfRule>
    <cfRule type="cellIs" dxfId="14" priority="15" operator="equal">
      <formula>"CUMPLIDA"</formula>
    </cfRule>
  </conditionalFormatting>
  <dataValidations count="2">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31:I34" xr:uid="{84DA4710-FD1E-4625-9F4A-3F6C5B0A29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1:H34" xr:uid="{CC8DA7BB-E9D9-4A26-A40C-4E63881CE7BA}">
      <formula1>0</formula1>
      <formula2>390</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65BD-D90D-471C-B257-9AE1F57E17A9}">
  <dimension ref="A1:R23"/>
  <sheetViews>
    <sheetView topLeftCell="A3" zoomScale="46" zoomScaleNormal="46" workbookViewId="0">
      <selection activeCell="G11" sqref="G11"/>
    </sheetView>
  </sheetViews>
  <sheetFormatPr baseColWidth="10" defaultColWidth="11.42578125" defaultRowHeight="14.25" x14ac:dyDescent="0.2"/>
  <cols>
    <col min="1" max="1" width="11.42578125" style="2"/>
    <col min="2" max="2" width="24.5703125" style="19" customWidth="1"/>
    <col min="3" max="3" width="19.7109375" style="20" customWidth="1"/>
    <col min="4" max="4" width="23.7109375" style="20" customWidth="1"/>
    <col min="5" max="5" width="22.140625" style="20" customWidth="1"/>
    <col min="6" max="6" width="52.7109375" style="34" customWidth="1"/>
    <col min="7" max="7" width="24.42578125" style="34" customWidth="1"/>
    <col min="8" max="8" width="27.140625" style="34" customWidth="1"/>
    <col min="9" max="9" width="21.28515625" style="34" customWidth="1"/>
    <col min="10" max="10" width="51.42578125" style="34" customWidth="1"/>
    <col min="11" max="11" width="19.5703125" style="34" customWidth="1"/>
    <col min="12" max="12" width="21.28515625" style="20" customWidth="1"/>
    <col min="13" max="13" width="21" style="20" customWidth="1"/>
    <col min="14" max="14" width="20.85546875" style="20" customWidth="1"/>
    <col min="15" max="15" width="22" style="20" customWidth="1"/>
    <col min="16" max="16" width="22.42578125" style="20" customWidth="1"/>
    <col min="17" max="17" width="30.28515625" style="20" customWidth="1"/>
    <col min="18" max="18" width="54.7109375" style="2" customWidth="1"/>
    <col min="19" max="16384" width="11.42578125" style="2"/>
  </cols>
  <sheetData>
    <row r="1" spans="1:18" ht="15" x14ac:dyDescent="0.2">
      <c r="A1" s="21"/>
      <c r="B1" s="794"/>
      <c r="C1" s="795"/>
      <c r="D1" s="798" t="s">
        <v>103</v>
      </c>
      <c r="E1" s="798"/>
      <c r="F1" s="798"/>
      <c r="G1" s="798"/>
      <c r="H1" s="798"/>
      <c r="I1" s="798"/>
      <c r="J1" s="798"/>
      <c r="K1" s="798"/>
      <c r="L1" s="798"/>
      <c r="M1" s="798"/>
      <c r="N1" s="798"/>
      <c r="O1" s="798"/>
      <c r="P1" s="798"/>
      <c r="Q1" s="798"/>
      <c r="R1" s="877"/>
    </row>
    <row r="2" spans="1:18" ht="15" x14ac:dyDescent="0.2">
      <c r="A2" s="21"/>
      <c r="B2" s="796"/>
      <c r="C2" s="797"/>
      <c r="D2" s="801"/>
      <c r="E2" s="801"/>
      <c r="F2" s="801"/>
      <c r="G2" s="801"/>
      <c r="H2" s="801"/>
      <c r="I2" s="801"/>
      <c r="J2" s="801"/>
      <c r="K2" s="801"/>
      <c r="L2" s="801"/>
      <c r="M2" s="801"/>
      <c r="N2" s="801"/>
      <c r="O2" s="801"/>
      <c r="P2" s="801"/>
      <c r="Q2" s="801"/>
      <c r="R2" s="879"/>
    </row>
    <row r="3" spans="1:18" ht="15" x14ac:dyDescent="0.2">
      <c r="A3" s="21"/>
      <c r="B3" s="796"/>
      <c r="C3" s="797"/>
      <c r="D3" s="797"/>
      <c r="E3" s="797"/>
      <c r="F3" s="797"/>
      <c r="G3" s="797"/>
      <c r="H3" s="797"/>
      <c r="I3" s="797"/>
      <c r="J3" s="797"/>
      <c r="K3" s="797"/>
      <c r="L3" s="797"/>
      <c r="M3" s="797"/>
      <c r="N3" s="797"/>
      <c r="O3" s="797"/>
      <c r="P3" s="797"/>
      <c r="Q3" s="797"/>
      <c r="R3" s="880"/>
    </row>
    <row r="4" spans="1:18" ht="15.75" x14ac:dyDescent="0.2">
      <c r="A4" s="21"/>
      <c r="B4" s="806" t="s">
        <v>41</v>
      </c>
      <c r="C4" s="807"/>
      <c r="D4" s="807"/>
      <c r="E4" s="807"/>
      <c r="F4" s="807"/>
      <c r="G4" s="807"/>
      <c r="H4" s="807"/>
      <c r="I4" s="807"/>
      <c r="J4" s="807"/>
      <c r="K4" s="27"/>
      <c r="L4" s="881"/>
      <c r="M4" s="881"/>
      <c r="N4" s="881"/>
      <c r="O4" s="881"/>
      <c r="P4" s="881"/>
      <c r="Q4" s="25"/>
      <c r="R4" s="11"/>
    </row>
    <row r="5" spans="1:18" ht="15.75" x14ac:dyDescent="0.2">
      <c r="A5" s="21"/>
      <c r="B5" s="23" t="s">
        <v>42</v>
      </c>
      <c r="C5" s="22"/>
      <c r="D5" s="22"/>
      <c r="E5" s="22"/>
      <c r="F5" s="27"/>
      <c r="G5" s="27"/>
      <c r="H5" s="27"/>
      <c r="I5" s="27"/>
      <c r="J5" s="27"/>
      <c r="K5" s="27"/>
      <c r="L5" s="881"/>
      <c r="M5" s="881"/>
      <c r="N5" s="881"/>
      <c r="O5" s="881"/>
      <c r="P5" s="881"/>
      <c r="Q5" s="25"/>
      <c r="R5" s="11"/>
    </row>
    <row r="6" spans="1:18" ht="15.75" x14ac:dyDescent="0.2">
      <c r="A6" s="21"/>
      <c r="B6" s="23" t="s">
        <v>105</v>
      </c>
      <c r="C6" s="22"/>
      <c r="D6" s="22"/>
      <c r="E6" s="22"/>
      <c r="F6" s="27"/>
      <c r="G6" s="27"/>
      <c r="H6" s="27"/>
      <c r="I6" s="27"/>
      <c r="J6" s="27"/>
      <c r="K6" s="27"/>
      <c r="L6" s="881"/>
      <c r="M6" s="881"/>
      <c r="N6" s="881"/>
      <c r="O6" s="881"/>
      <c r="P6" s="881"/>
      <c r="Q6" s="25"/>
      <c r="R6" s="11"/>
    </row>
    <row r="7" spans="1:18" ht="15.75" x14ac:dyDescent="0.2">
      <c r="A7" s="21"/>
      <c r="B7" s="23" t="s">
        <v>106</v>
      </c>
      <c r="C7" s="22"/>
      <c r="D7" s="22"/>
      <c r="E7" s="22"/>
      <c r="F7" s="27"/>
      <c r="G7" s="27"/>
      <c r="H7" s="27"/>
      <c r="I7" s="27"/>
      <c r="J7" s="27"/>
      <c r="K7" s="27"/>
      <c r="L7" s="957" t="s">
        <v>1412</v>
      </c>
      <c r="M7" s="957"/>
      <c r="N7" s="957"/>
      <c r="O7" s="957"/>
      <c r="P7" s="957"/>
      <c r="Q7" s="478">
        <v>44834</v>
      </c>
      <c r="R7" s="11"/>
    </row>
    <row r="8" spans="1:18" ht="15.75" x14ac:dyDescent="0.2">
      <c r="A8" s="21"/>
      <c r="B8" s="23" t="s">
        <v>107</v>
      </c>
      <c r="C8" s="22"/>
      <c r="D8" s="22"/>
      <c r="E8" s="22"/>
      <c r="F8" s="27"/>
      <c r="G8" s="27"/>
      <c r="H8" s="27"/>
      <c r="I8" s="27"/>
      <c r="J8" s="27"/>
      <c r="K8" s="27"/>
      <c r="L8" s="811" t="s">
        <v>1413</v>
      </c>
      <c r="M8" s="811"/>
      <c r="N8" s="811"/>
      <c r="O8" s="811"/>
      <c r="P8" s="811"/>
      <c r="Q8" s="38">
        <v>44861</v>
      </c>
      <c r="R8" s="11"/>
    </row>
    <row r="9" spans="1:18" ht="15.75" x14ac:dyDescent="0.2">
      <c r="A9" s="21"/>
      <c r="B9" s="24"/>
      <c r="C9" s="17"/>
      <c r="D9" s="17"/>
      <c r="E9" s="17"/>
      <c r="F9" s="28"/>
      <c r="G9" s="28"/>
      <c r="H9" s="28"/>
      <c r="I9" s="28"/>
      <c r="J9" s="28"/>
      <c r="K9" s="28"/>
      <c r="L9" s="17"/>
      <c r="M9" s="26"/>
      <c r="N9" s="26"/>
      <c r="O9" s="26"/>
      <c r="P9" s="26"/>
      <c r="Q9" s="26"/>
      <c r="R9" s="18"/>
    </row>
    <row r="10" spans="1:18" ht="63" x14ac:dyDescent="0.2">
      <c r="A10" s="21"/>
      <c r="B10" s="29" t="s">
        <v>22</v>
      </c>
      <c r="C10" s="29" t="s">
        <v>3</v>
      </c>
      <c r="D10" s="29" t="s">
        <v>50</v>
      </c>
      <c r="E10" s="29" t="s">
        <v>109</v>
      </c>
      <c r="F10" s="35" t="s">
        <v>52</v>
      </c>
      <c r="G10" s="29" t="s">
        <v>53</v>
      </c>
      <c r="H10" s="29" t="s">
        <v>54</v>
      </c>
      <c r="I10" s="29" t="s">
        <v>55</v>
      </c>
      <c r="J10" s="30" t="s">
        <v>56</v>
      </c>
      <c r="K10" s="30" t="s">
        <v>57</v>
      </c>
      <c r="L10" s="31" t="s">
        <v>58</v>
      </c>
      <c r="M10" s="31" t="s">
        <v>59</v>
      </c>
      <c r="N10" s="7" t="s">
        <v>60</v>
      </c>
      <c r="O10" s="32" t="s">
        <v>61</v>
      </c>
      <c r="P10" s="33" t="s">
        <v>110</v>
      </c>
      <c r="Q10" s="30" t="s">
        <v>1414</v>
      </c>
      <c r="R10" s="30" t="s">
        <v>62</v>
      </c>
    </row>
    <row r="11" spans="1:18" ht="300.75" x14ac:dyDescent="0.2">
      <c r="B11" s="36" t="s">
        <v>12</v>
      </c>
      <c r="C11" s="414" t="s">
        <v>6</v>
      </c>
      <c r="D11" s="414" t="s">
        <v>1415</v>
      </c>
      <c r="E11" s="414" t="s">
        <v>1028</v>
      </c>
      <c r="F11" s="479" t="s">
        <v>1416</v>
      </c>
      <c r="G11" s="480"/>
      <c r="H11" s="479" t="s">
        <v>1417</v>
      </c>
      <c r="I11" s="481"/>
      <c r="J11" s="479" t="s">
        <v>1418</v>
      </c>
      <c r="K11" s="482" t="s">
        <v>1419</v>
      </c>
      <c r="L11" s="483">
        <v>43745</v>
      </c>
      <c r="M11" s="483">
        <v>44195</v>
      </c>
      <c r="N11" s="484">
        <f>(M11-L11)/7</f>
        <v>64.285714285714292</v>
      </c>
      <c r="O11" s="485">
        <v>1</v>
      </c>
      <c r="P11" s="485">
        <f>O11</f>
        <v>1</v>
      </c>
      <c r="Q11" s="486" t="str">
        <f>IF(ISNUMBER(P11),IF(P11=100%,"CUMPLIDA",IF(AND(ISNUMBER(M11),ISNUMBER(AGN!$Q$7)), IF(M11&lt;AGN!$Q$7,"INCUMPLIDA","PROCESO"), "VERIFICAR FECHA")),"SIN VALOR AVANCE")</f>
        <v>CUMPLIDA</v>
      </c>
      <c r="R11" s="487" t="s">
        <v>1420</v>
      </c>
    </row>
    <row r="12" spans="1:18" ht="120.75" x14ac:dyDescent="0.2">
      <c r="B12" s="36" t="s">
        <v>12</v>
      </c>
      <c r="C12" s="414" t="s">
        <v>6</v>
      </c>
      <c r="D12" s="414" t="s">
        <v>1421</v>
      </c>
      <c r="E12" s="414" t="s">
        <v>1041</v>
      </c>
      <c r="F12" s="479" t="s">
        <v>1422</v>
      </c>
      <c r="G12" s="480"/>
      <c r="H12" s="479" t="s">
        <v>1423</v>
      </c>
      <c r="I12" s="481"/>
      <c r="J12" s="479" t="s">
        <v>1424</v>
      </c>
      <c r="K12" s="482" t="s">
        <v>1425</v>
      </c>
      <c r="L12" s="483">
        <v>43720</v>
      </c>
      <c r="M12" s="483">
        <v>44195</v>
      </c>
      <c r="N12" s="484">
        <f t="shared" ref="N12:N23" si="0">(M12-L12)/7</f>
        <v>67.857142857142861</v>
      </c>
      <c r="O12" s="485">
        <v>1</v>
      </c>
      <c r="P12" s="485">
        <f t="shared" ref="P12:P22" si="1">O12</f>
        <v>1</v>
      </c>
      <c r="Q12" s="486" t="str">
        <f>IF(ISNUMBER(P12),IF(P12=100%,"CUMPLIDA",IF(AND(ISNUMBER(M12),ISNUMBER(AGN!$Q$7)), IF(M12&lt;AGN!$Q$7,"INCUMPLIDA","PROCESO"), "VERIFICAR FECHA")),"SIN VALOR AVANCE")</f>
        <v>CUMPLIDA</v>
      </c>
      <c r="R12" s="487" t="s">
        <v>1426</v>
      </c>
    </row>
    <row r="13" spans="1:18" ht="330.75" x14ac:dyDescent="0.2">
      <c r="B13" s="36" t="s">
        <v>12</v>
      </c>
      <c r="C13" s="414" t="s">
        <v>6</v>
      </c>
      <c r="D13" s="414" t="s">
        <v>1427</v>
      </c>
      <c r="E13" s="414" t="s">
        <v>1057</v>
      </c>
      <c r="F13" s="479" t="s">
        <v>1428</v>
      </c>
      <c r="G13" s="480"/>
      <c r="H13" s="479" t="s">
        <v>1429</v>
      </c>
      <c r="I13" s="481"/>
      <c r="J13" s="479" t="s">
        <v>1430</v>
      </c>
      <c r="K13" s="479" t="s">
        <v>1419</v>
      </c>
      <c r="L13" s="483">
        <v>43676</v>
      </c>
      <c r="M13" s="483">
        <v>44195</v>
      </c>
      <c r="N13" s="484">
        <f t="shared" si="0"/>
        <v>74.142857142857139</v>
      </c>
      <c r="O13" s="485">
        <v>1</v>
      </c>
      <c r="P13" s="485">
        <f t="shared" si="1"/>
        <v>1</v>
      </c>
      <c r="Q13" s="486" t="str">
        <f>IF(ISNUMBER(P13),IF(P13=100%,"CUMPLIDA",IF(AND(ISNUMBER(M13),ISNUMBER(AGN!$Q$7)), IF(M13&lt;AGN!$Q$7,"INCUMPLIDA","PROCESO"), "VERIFICAR FECHA")),"SIN VALOR AVANCE")</f>
        <v>CUMPLIDA</v>
      </c>
      <c r="R13" s="487" t="s">
        <v>1431</v>
      </c>
    </row>
    <row r="14" spans="1:18" ht="135" x14ac:dyDescent="0.2">
      <c r="B14" s="36" t="s">
        <v>12</v>
      </c>
      <c r="C14" s="414" t="s">
        <v>6</v>
      </c>
      <c r="D14" s="955" t="s">
        <v>1432</v>
      </c>
      <c r="E14" s="955" t="s">
        <v>1063</v>
      </c>
      <c r="F14" s="956" t="s">
        <v>1433</v>
      </c>
      <c r="G14" s="954"/>
      <c r="H14" s="479" t="s">
        <v>1434</v>
      </c>
      <c r="I14" s="954"/>
      <c r="J14" s="479" t="s">
        <v>1435</v>
      </c>
      <c r="K14" s="482" t="s">
        <v>902</v>
      </c>
      <c r="L14" s="483">
        <v>43720</v>
      </c>
      <c r="M14" s="483">
        <v>44499</v>
      </c>
      <c r="N14" s="484">
        <f t="shared" si="0"/>
        <v>111.28571428571429</v>
      </c>
      <c r="O14" s="485">
        <v>1</v>
      </c>
      <c r="P14" s="485">
        <f t="shared" si="1"/>
        <v>1</v>
      </c>
      <c r="Q14" s="486" t="str">
        <f>IF(ISNUMBER(P14),IF(P14=100%,"CUMPLIDA",IF(AND(ISNUMBER(M14),ISNUMBER(AGN!$Q$7)), IF(M14&lt;AGN!$Q$7,"INCUMPLIDA","PROCESO"), "VERIFICAR FECHA")),"SIN VALOR AVANCE")</f>
        <v>CUMPLIDA</v>
      </c>
      <c r="R14" s="487" t="s">
        <v>1436</v>
      </c>
    </row>
    <row r="15" spans="1:18" ht="63" customHeight="1" x14ac:dyDescent="0.2">
      <c r="B15" s="36" t="s">
        <v>12</v>
      </c>
      <c r="C15" s="414" t="s">
        <v>6</v>
      </c>
      <c r="D15" s="955"/>
      <c r="E15" s="955"/>
      <c r="F15" s="956"/>
      <c r="G15" s="954"/>
      <c r="H15" s="956" t="s">
        <v>1437</v>
      </c>
      <c r="I15" s="954"/>
      <c r="J15" s="479" t="s">
        <v>1438</v>
      </c>
      <c r="K15" s="482" t="s">
        <v>1439</v>
      </c>
      <c r="L15" s="483">
        <v>43740</v>
      </c>
      <c r="M15" s="483">
        <v>44012</v>
      </c>
      <c r="N15" s="484">
        <f t="shared" si="0"/>
        <v>38.857142857142854</v>
      </c>
      <c r="O15" s="485">
        <v>1</v>
      </c>
      <c r="P15" s="485">
        <f t="shared" si="1"/>
        <v>1</v>
      </c>
      <c r="Q15" s="486" t="str">
        <f>IF(ISNUMBER(P15),IF(P15=100%,"CUMPLIDA",IF(AND(ISNUMBER(M15),ISNUMBER(AGN!$Q$7)), IF(M15&lt;AGN!$Q$7,"INCUMPLIDA","PROCESO"), "VERIFICAR FECHA")),"SIN VALOR AVANCE")</f>
        <v>CUMPLIDA</v>
      </c>
      <c r="R15" s="487" t="s">
        <v>1440</v>
      </c>
    </row>
    <row r="16" spans="1:18" ht="76.5" customHeight="1" x14ac:dyDescent="0.2">
      <c r="B16" s="36" t="s">
        <v>12</v>
      </c>
      <c r="C16" s="414" t="s">
        <v>6</v>
      </c>
      <c r="D16" s="955"/>
      <c r="E16" s="955"/>
      <c r="F16" s="956"/>
      <c r="G16" s="954"/>
      <c r="H16" s="956"/>
      <c r="I16" s="954"/>
      <c r="J16" s="479" t="s">
        <v>1441</v>
      </c>
      <c r="K16" s="482" t="s">
        <v>1442</v>
      </c>
      <c r="L16" s="483">
        <v>43740</v>
      </c>
      <c r="M16" s="483">
        <v>44925</v>
      </c>
      <c r="N16" s="484">
        <f t="shared" si="0"/>
        <v>169.28571428571428</v>
      </c>
      <c r="O16" s="485">
        <v>0.86</v>
      </c>
      <c r="P16" s="485">
        <v>0.93</v>
      </c>
      <c r="Q16" s="486" t="str">
        <f>IF(ISNUMBER(P16),IF(P16=100%,"CUMPLIDA",IF(AND(ISNUMBER(M16),ISNUMBER(AGN!$Q$7)), IF(M16&lt;AGN!$Q$7,"INCUMPLIDA","PROCESO"), "VERIFICAR FECHA")),"SIN VALOR AVANCE")</f>
        <v>PROCESO</v>
      </c>
      <c r="R16" s="487" t="s">
        <v>1440</v>
      </c>
    </row>
    <row r="17" spans="2:18" ht="61.5" customHeight="1" x14ac:dyDescent="0.2">
      <c r="B17" s="36" t="s">
        <v>12</v>
      </c>
      <c r="C17" s="414" t="s">
        <v>6</v>
      </c>
      <c r="D17" s="955" t="s">
        <v>1443</v>
      </c>
      <c r="E17" s="955" t="s">
        <v>1071</v>
      </c>
      <c r="F17" s="956" t="s">
        <v>1444</v>
      </c>
      <c r="G17" s="954"/>
      <c r="H17" s="956" t="s">
        <v>1445</v>
      </c>
      <c r="I17" s="954"/>
      <c r="J17" s="479" t="s">
        <v>1446</v>
      </c>
      <c r="K17" s="479" t="s">
        <v>1447</v>
      </c>
      <c r="L17" s="483">
        <v>43760</v>
      </c>
      <c r="M17" s="483">
        <v>44377</v>
      </c>
      <c r="N17" s="484">
        <f t="shared" si="0"/>
        <v>88.142857142857139</v>
      </c>
      <c r="O17" s="485">
        <v>1</v>
      </c>
      <c r="P17" s="485">
        <f t="shared" si="1"/>
        <v>1</v>
      </c>
      <c r="Q17" s="486" t="str">
        <f>IF(ISNUMBER(P17),IF(P17=100%,"CUMPLIDA",IF(AND(ISNUMBER(M17),ISNUMBER(AGN!$Q$7)), IF(M17&lt;AGN!$Q$7,"INCUMPLIDA","PROCESO"), "VERIFICAR FECHA")),"SIN VALOR AVANCE")</f>
        <v>CUMPLIDA</v>
      </c>
      <c r="R17" s="487" t="s">
        <v>1448</v>
      </c>
    </row>
    <row r="18" spans="2:18" ht="90" customHeight="1" x14ac:dyDescent="0.2">
      <c r="B18" s="36" t="s">
        <v>12</v>
      </c>
      <c r="C18" s="414" t="s">
        <v>6</v>
      </c>
      <c r="D18" s="955"/>
      <c r="E18" s="955"/>
      <c r="F18" s="956"/>
      <c r="G18" s="954"/>
      <c r="H18" s="956"/>
      <c r="I18" s="954"/>
      <c r="J18" s="479" t="s">
        <v>1449</v>
      </c>
      <c r="K18" s="482" t="s">
        <v>1450</v>
      </c>
      <c r="L18" s="483">
        <v>44377</v>
      </c>
      <c r="M18" s="483">
        <v>44560</v>
      </c>
      <c r="N18" s="484">
        <f t="shared" si="0"/>
        <v>26.142857142857142</v>
      </c>
      <c r="O18" s="485">
        <v>1</v>
      </c>
      <c r="P18" s="485">
        <f t="shared" si="1"/>
        <v>1</v>
      </c>
      <c r="Q18" s="486" t="str">
        <f>IF(ISNUMBER(P18),IF(P18=100%,"CUMPLIDA",IF(AND(ISNUMBER(M18),ISNUMBER(AGN!$Q$7)), IF(M18&lt;AGN!$Q$7,"INCUMPLIDA","PROCESO"), "VERIFICAR FECHA")),"SIN VALOR AVANCE")</f>
        <v>CUMPLIDA</v>
      </c>
      <c r="R18" s="487" t="s">
        <v>1448</v>
      </c>
    </row>
    <row r="19" spans="2:18" ht="135.75" x14ac:dyDescent="0.2">
      <c r="B19" s="36" t="s">
        <v>12</v>
      </c>
      <c r="C19" s="414" t="s">
        <v>6</v>
      </c>
      <c r="D19" s="955"/>
      <c r="E19" s="955"/>
      <c r="F19" s="956"/>
      <c r="G19" s="954"/>
      <c r="H19" s="956"/>
      <c r="I19" s="954"/>
      <c r="J19" s="479" t="s">
        <v>1451</v>
      </c>
      <c r="K19" s="482" t="s">
        <v>1452</v>
      </c>
      <c r="L19" s="483">
        <v>44563</v>
      </c>
      <c r="M19" s="483">
        <v>44925</v>
      </c>
      <c r="N19" s="484">
        <f t="shared" si="0"/>
        <v>51.714285714285715</v>
      </c>
      <c r="O19" s="485">
        <v>0.5</v>
      </c>
      <c r="P19" s="485">
        <v>0.75</v>
      </c>
      <c r="Q19" s="486" t="str">
        <f>IF(ISNUMBER(P19),IF(P19=100%,"CUMPLIDA",IF(AND(ISNUMBER(M19),ISNUMBER(AGN!$Q$7)), IF(M19&lt;AGN!$Q$7,"INCUMPLIDA","PROCESO"), "VERIFICAR FECHA")),"SIN VALOR AVANCE")</f>
        <v>PROCESO</v>
      </c>
      <c r="R19" s="487" t="s">
        <v>1453</v>
      </c>
    </row>
    <row r="20" spans="2:18" ht="270" x14ac:dyDescent="0.2">
      <c r="B20" s="36" t="s">
        <v>12</v>
      </c>
      <c r="C20" s="414" t="s">
        <v>6</v>
      </c>
      <c r="D20" s="414" t="s">
        <v>1454</v>
      </c>
      <c r="E20" s="414" t="s">
        <v>1078</v>
      </c>
      <c r="F20" s="479" t="s">
        <v>1455</v>
      </c>
      <c r="G20" s="480"/>
      <c r="H20" s="479" t="s">
        <v>1456</v>
      </c>
      <c r="I20" s="37"/>
      <c r="J20" s="479" t="s">
        <v>1457</v>
      </c>
      <c r="K20" s="482" t="s">
        <v>1458</v>
      </c>
      <c r="L20" s="483">
        <v>43739</v>
      </c>
      <c r="M20" s="483">
        <v>44925</v>
      </c>
      <c r="N20" s="484">
        <f t="shared" si="0"/>
        <v>169.42857142857142</v>
      </c>
      <c r="O20" s="485">
        <v>0.81</v>
      </c>
      <c r="P20" s="485">
        <f t="shared" si="1"/>
        <v>0.81</v>
      </c>
      <c r="Q20" s="486" t="str">
        <f>IF(ISNUMBER(P20),IF(P20=100%,"CUMPLIDA",IF(AND(ISNUMBER(M20),ISNUMBER(AGN!$Q$7)), IF(M20&lt;AGN!$Q$7,"INCUMPLIDA","PROCESO"), "VERIFICAR FECHA")),"SIN VALOR AVANCE")</f>
        <v>PROCESO</v>
      </c>
      <c r="R20" s="487" t="s">
        <v>1459</v>
      </c>
    </row>
    <row r="21" spans="2:18" ht="210.75" x14ac:dyDescent="0.2">
      <c r="B21" s="36" t="s">
        <v>12</v>
      </c>
      <c r="C21" s="414" t="s">
        <v>6</v>
      </c>
      <c r="D21" s="414" t="s">
        <v>1460</v>
      </c>
      <c r="E21" s="414" t="s">
        <v>1086</v>
      </c>
      <c r="F21" s="479" t="s">
        <v>1461</v>
      </c>
      <c r="G21" s="480"/>
      <c r="H21" s="479" t="s">
        <v>1462</v>
      </c>
      <c r="I21" s="37"/>
      <c r="J21" s="479" t="s">
        <v>1463</v>
      </c>
      <c r="K21" s="479" t="s">
        <v>1464</v>
      </c>
      <c r="L21" s="483">
        <v>43739</v>
      </c>
      <c r="M21" s="483">
        <v>44226</v>
      </c>
      <c r="N21" s="484">
        <f t="shared" si="0"/>
        <v>69.571428571428569</v>
      </c>
      <c r="O21" s="485">
        <v>1</v>
      </c>
      <c r="P21" s="485">
        <f t="shared" si="1"/>
        <v>1</v>
      </c>
      <c r="Q21" s="486" t="str">
        <f>IF(ISNUMBER(P21),IF(P21=100%,"CUMPLIDA",IF(AND(ISNUMBER(M21),ISNUMBER(AGN!$Q$7)), IF(M21&lt;AGN!$Q$7,"INCUMPLIDA","PROCESO"), "VERIFICAR FECHA")),"SIN VALOR AVANCE")</f>
        <v>CUMPLIDA</v>
      </c>
      <c r="R21" s="487" t="s">
        <v>1465</v>
      </c>
    </row>
    <row r="22" spans="2:18" ht="120.75" x14ac:dyDescent="0.2">
      <c r="B22" s="36" t="s">
        <v>12</v>
      </c>
      <c r="C22" s="414" t="s">
        <v>6</v>
      </c>
      <c r="D22" s="955" t="s">
        <v>1466</v>
      </c>
      <c r="E22" s="955" t="s">
        <v>1467</v>
      </c>
      <c r="F22" s="956" t="s">
        <v>1468</v>
      </c>
      <c r="G22" s="954"/>
      <c r="H22" s="956" t="s">
        <v>1469</v>
      </c>
      <c r="I22" s="954"/>
      <c r="J22" s="479" t="s">
        <v>1470</v>
      </c>
      <c r="K22" s="479" t="s">
        <v>1471</v>
      </c>
      <c r="L22" s="483">
        <v>43724</v>
      </c>
      <c r="M22" s="483">
        <v>44195</v>
      </c>
      <c r="N22" s="484">
        <f t="shared" si="0"/>
        <v>67.285714285714292</v>
      </c>
      <c r="O22" s="485">
        <v>1</v>
      </c>
      <c r="P22" s="485">
        <f t="shared" si="1"/>
        <v>1</v>
      </c>
      <c r="Q22" s="486" t="str">
        <f>IF(ISNUMBER(P22),IF(P22=100%,"CUMPLIDA",IF(AND(ISNUMBER(M22),ISNUMBER(AGN!$Q$7)), IF(M22&lt;AGN!$Q$7,"INCUMPLIDA","PROCESO"), "VERIFICAR FECHA")),"SIN VALOR AVANCE")</f>
        <v>CUMPLIDA</v>
      </c>
      <c r="R22" s="487" t="s">
        <v>1472</v>
      </c>
    </row>
    <row r="23" spans="2:18" ht="195.75" x14ac:dyDescent="0.2">
      <c r="B23" s="36" t="s">
        <v>12</v>
      </c>
      <c r="C23" s="414" t="s">
        <v>6</v>
      </c>
      <c r="D23" s="955"/>
      <c r="E23" s="955"/>
      <c r="F23" s="956"/>
      <c r="G23" s="954"/>
      <c r="H23" s="956"/>
      <c r="I23" s="954"/>
      <c r="J23" s="479" t="s">
        <v>1473</v>
      </c>
      <c r="K23" s="479" t="s">
        <v>1474</v>
      </c>
      <c r="L23" s="483">
        <v>44200</v>
      </c>
      <c r="M23" s="483">
        <v>44925</v>
      </c>
      <c r="N23" s="484">
        <f t="shared" si="0"/>
        <v>103.57142857142857</v>
      </c>
      <c r="O23" s="485">
        <v>0.6</v>
      </c>
      <c r="P23" s="485">
        <v>0.82</v>
      </c>
      <c r="Q23" s="486" t="str">
        <f>IF(ISNUMBER(P23),IF(P23=100%,"CUMPLIDA",IF(AND(ISNUMBER(M23),ISNUMBER(AGN!$Q$7)), IF(M23&lt;AGN!$Q$7,"INCUMPLIDA","PROCESO"), "VERIFICAR FECHA")),"SIN VALOR AVANCE")</f>
        <v>PROCESO</v>
      </c>
      <c r="R23" s="487" t="s">
        <v>1475</v>
      </c>
    </row>
  </sheetData>
  <sheetProtection algorithmName="SHA-512" hashValue="FTqkxhhY2Jhw8QTzYxFl5UXhRUXs1k7Zs74r/ELxrdZ53iy71gSJgrvY1nIdTuvDSFl81cA+m4PYkFUD59KUFw==" saltValue="RLybJJI16ifJZqNEftRvmQ==" spinCount="100000" sheet="1" objects="1" scenarios="1"/>
  <protectedRanges>
    <protectedRange sqref="G11" name="Rango2_17_1"/>
    <protectedRange sqref="G12" name="Rango2_17_2"/>
    <protectedRange sqref="G13" name="Rango2_17_3"/>
    <protectedRange sqref="G14:G16" name="Rango2_17_4"/>
    <protectedRange sqref="J15:J16" name="Rango2_20_4"/>
    <protectedRange sqref="G17:G19" name="Rango2_17_5"/>
    <protectedRange sqref="J17:J19" name="Rango2_20_5"/>
    <protectedRange sqref="G20" name="Rango2_17_6"/>
    <protectedRange sqref="J20" name="Rango2_20_6"/>
    <protectedRange sqref="G21" name="Rango2_17_7"/>
    <protectedRange sqref="J21" name="Rango2_20_7"/>
    <protectedRange sqref="G22:G23" name="Rango2_17_8"/>
    <protectedRange sqref="J22:J23" name="Rango2_20_8"/>
    <protectedRange sqref="K11" name="Rango2_20_1"/>
    <protectedRange sqref="K12" name="Rango2_20_2"/>
    <protectedRange sqref="K13" name="Rango2_20_3"/>
    <protectedRange sqref="K14" name="Rango2_20_4_1"/>
    <protectedRange sqref="K15:K16" name="Rango2_22_1"/>
    <protectedRange sqref="K17:K19" name="Rango2_22_2"/>
    <protectedRange sqref="K20" name="Rango2_22_3"/>
    <protectedRange sqref="K21" name="Rango2_22_4"/>
    <protectedRange sqref="K22:K23" name="Rango2_22_5"/>
  </protectedRanges>
  <mergeCells count="27">
    <mergeCell ref="L5:P5"/>
    <mergeCell ref="L6:P6"/>
    <mergeCell ref="L7:P7"/>
    <mergeCell ref="L8:P8"/>
    <mergeCell ref="B1:C3"/>
    <mergeCell ref="D1:R2"/>
    <mergeCell ref="D3:R3"/>
    <mergeCell ref="B4:J4"/>
    <mergeCell ref="L4:P4"/>
    <mergeCell ref="D14:D16"/>
    <mergeCell ref="E14:E16"/>
    <mergeCell ref="F14:F16"/>
    <mergeCell ref="G14:G16"/>
    <mergeCell ref="I14:I16"/>
    <mergeCell ref="H15:H16"/>
    <mergeCell ref="I17:I19"/>
    <mergeCell ref="D22:D23"/>
    <mergeCell ref="E22:E23"/>
    <mergeCell ref="F22:F23"/>
    <mergeCell ref="G22:G23"/>
    <mergeCell ref="H22:H23"/>
    <mergeCell ref="I22:I23"/>
    <mergeCell ref="D17:D19"/>
    <mergeCell ref="E17:E19"/>
    <mergeCell ref="F17:F19"/>
    <mergeCell ref="G17:G19"/>
    <mergeCell ref="H17:H19"/>
  </mergeCells>
  <conditionalFormatting sqref="Q11:Q23">
    <cfRule type="cellIs" dxfId="13" priority="1" operator="equal">
      <formula>"SIN VALOR AVANCE"</formula>
    </cfRule>
    <cfRule type="cellIs" dxfId="12" priority="2" operator="equal">
      <formula>"VERIFICAR FECHA"</formula>
    </cfRule>
    <cfRule type="cellIs" dxfId="11" priority="3" operator="equal">
      <formula>"INCUMPLIDA"</formula>
    </cfRule>
    <cfRule type="cellIs" dxfId="10" priority="4" operator="equal">
      <formula>"PROCESO"</formula>
    </cfRule>
    <cfRule type="cellIs" dxfId="9" priority="5" operator="equal">
      <formula>"CUMPLIDA"</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BF2AE-B741-418C-B26F-AA33D6F635F4}">
  <dimension ref="A1:T26"/>
  <sheetViews>
    <sheetView zoomScale="55" zoomScaleNormal="55" workbookViewId="0">
      <selection activeCell="G12" sqref="G12"/>
    </sheetView>
  </sheetViews>
  <sheetFormatPr baseColWidth="10" defaultColWidth="33.7109375" defaultRowHeight="15" x14ac:dyDescent="0.25"/>
  <cols>
    <col min="1" max="12" width="33.7109375" style="425"/>
    <col min="13" max="13" width="181.7109375" style="425" customWidth="1"/>
    <col min="14" max="16384" width="33.7109375" style="425"/>
  </cols>
  <sheetData>
    <row r="1" spans="1:20" ht="20.25" x14ac:dyDescent="0.25">
      <c r="A1" s="1023" t="s">
        <v>1476</v>
      </c>
      <c r="B1" s="1024"/>
      <c r="C1" s="1025"/>
      <c r="D1" s="1023" t="s">
        <v>1477</v>
      </c>
      <c r="E1" s="1025"/>
      <c r="F1" s="424"/>
      <c r="G1" s="424"/>
      <c r="H1" s="424"/>
    </row>
    <row r="2" spans="1:20" x14ac:dyDescent="0.25">
      <c r="A2" s="965" t="s">
        <v>1478</v>
      </c>
      <c r="B2" s="967"/>
      <c r="C2" s="965" t="s">
        <v>1479</v>
      </c>
      <c r="D2" s="966"/>
      <c r="E2" s="966"/>
      <c r="F2" s="966"/>
      <c r="G2" s="966"/>
      <c r="H2" s="966"/>
      <c r="I2" s="967"/>
      <c r="J2" s="426" t="s">
        <v>1480</v>
      </c>
      <c r="K2" s="965" t="s">
        <v>1481</v>
      </c>
      <c r="L2" s="966"/>
      <c r="M2" s="966"/>
      <c r="N2" s="966"/>
      <c r="O2" s="966"/>
      <c r="P2" s="966"/>
      <c r="Q2" s="966"/>
      <c r="R2" s="966"/>
      <c r="S2" s="966"/>
      <c r="T2" s="967"/>
    </row>
    <row r="3" spans="1:20" x14ac:dyDescent="0.25">
      <c r="A3" s="958" t="s">
        <v>1482</v>
      </c>
      <c r="B3" s="958"/>
      <c r="C3" s="965" t="s">
        <v>1483</v>
      </c>
      <c r="D3" s="966"/>
      <c r="E3" s="966"/>
      <c r="F3" s="966"/>
      <c r="G3" s="966"/>
      <c r="H3" s="966"/>
      <c r="I3" s="967"/>
      <c r="J3" s="965" t="s">
        <v>1484</v>
      </c>
      <c r="K3" s="967"/>
      <c r="L3" s="962">
        <v>43676</v>
      </c>
      <c r="M3" s="963"/>
      <c r="N3" s="963"/>
      <c r="O3" s="963"/>
      <c r="P3" s="963"/>
      <c r="Q3" s="963"/>
      <c r="R3" s="963"/>
      <c r="S3" s="963"/>
      <c r="T3" s="964"/>
    </row>
    <row r="4" spans="1:20" x14ac:dyDescent="0.25">
      <c r="A4" s="958" t="s">
        <v>1485</v>
      </c>
      <c r="B4" s="958"/>
      <c r="C4" s="959" t="s">
        <v>1486</v>
      </c>
      <c r="D4" s="960"/>
      <c r="E4" s="960"/>
      <c r="F4" s="960"/>
      <c r="G4" s="960"/>
      <c r="H4" s="960"/>
      <c r="I4" s="961"/>
      <c r="J4" s="959" t="s">
        <v>1487</v>
      </c>
      <c r="K4" s="961"/>
      <c r="L4" s="962">
        <v>44925</v>
      </c>
      <c r="M4" s="963"/>
      <c r="N4" s="963"/>
      <c r="O4" s="963"/>
      <c r="P4" s="963"/>
      <c r="Q4" s="963"/>
      <c r="R4" s="963"/>
      <c r="S4" s="963"/>
      <c r="T4" s="964"/>
    </row>
    <row r="5" spans="1:20" x14ac:dyDescent="0.25">
      <c r="A5" s="958" t="s">
        <v>1488</v>
      </c>
      <c r="B5" s="958"/>
      <c r="C5" s="427" t="s">
        <v>1489</v>
      </c>
      <c r="D5" s="428"/>
      <c r="E5" s="428"/>
      <c r="F5" s="428"/>
      <c r="G5" s="429"/>
      <c r="H5" s="429"/>
      <c r="I5" s="430"/>
      <c r="J5" s="430"/>
      <c r="K5" s="428"/>
      <c r="L5" s="430"/>
      <c r="M5" s="430"/>
      <c r="N5" s="430"/>
      <c r="O5" s="430"/>
      <c r="P5" s="430"/>
      <c r="Q5" s="430"/>
      <c r="R5" s="430"/>
      <c r="S5" s="430"/>
      <c r="T5" s="431"/>
    </row>
    <row r="6" spans="1:20" ht="15.75" thickBot="1" x14ac:dyDescent="0.3">
      <c r="A6" s="1036" t="s">
        <v>1490</v>
      </c>
      <c r="B6" s="1036"/>
      <c r="C6" s="959" t="s">
        <v>1491</v>
      </c>
      <c r="D6" s="960"/>
      <c r="E6" s="960"/>
      <c r="F6" s="960"/>
      <c r="G6" s="960"/>
      <c r="H6" s="960"/>
      <c r="I6" s="960"/>
      <c r="J6" s="960"/>
      <c r="K6" s="960"/>
      <c r="L6" s="960"/>
      <c r="M6" s="960"/>
      <c r="N6" s="960"/>
      <c r="O6" s="960"/>
      <c r="P6" s="960"/>
      <c r="Q6" s="960"/>
      <c r="R6" s="960"/>
      <c r="S6" s="960"/>
      <c r="T6" s="961"/>
    </row>
    <row r="7" spans="1:20" ht="15.75" x14ac:dyDescent="0.25">
      <c r="A7" s="1032"/>
      <c r="B7" s="1033"/>
      <c r="C7" s="1034"/>
      <c r="D7" s="1034"/>
      <c r="E7" s="1034"/>
      <c r="F7" s="1034"/>
      <c r="G7" s="1034"/>
      <c r="H7" s="1034"/>
      <c r="I7" s="1034"/>
      <c r="J7" s="1034"/>
      <c r="K7" s="1034"/>
      <c r="L7" s="1034"/>
      <c r="M7" s="1034"/>
      <c r="N7" s="1034"/>
      <c r="O7" s="1035"/>
      <c r="P7" s="968" t="s">
        <v>1492</v>
      </c>
      <c r="Q7" s="969"/>
      <c r="R7" s="970" t="s">
        <v>1493</v>
      </c>
      <c r="S7" s="971"/>
      <c r="T7" s="972"/>
    </row>
    <row r="8" spans="1:20" x14ac:dyDescent="0.25">
      <c r="A8" s="973" t="s">
        <v>1494</v>
      </c>
      <c r="B8" s="973" t="s">
        <v>1495</v>
      </c>
      <c r="C8" s="973" t="s">
        <v>1496</v>
      </c>
      <c r="D8" s="973" t="s">
        <v>1497</v>
      </c>
      <c r="E8" s="973" t="s">
        <v>1498</v>
      </c>
      <c r="F8" s="973" t="s">
        <v>1499</v>
      </c>
      <c r="G8" s="974" t="s">
        <v>1500</v>
      </c>
      <c r="H8" s="974"/>
      <c r="I8" s="977" t="s">
        <v>1501</v>
      </c>
      <c r="J8" s="977" t="s">
        <v>1502</v>
      </c>
      <c r="K8" s="978" t="s">
        <v>1503</v>
      </c>
      <c r="L8" s="977" t="s">
        <v>1504</v>
      </c>
      <c r="M8" s="977" t="s">
        <v>1505</v>
      </c>
      <c r="N8" s="973" t="s">
        <v>1506</v>
      </c>
      <c r="O8" s="1004" t="s">
        <v>1507</v>
      </c>
      <c r="P8" s="1006" t="s">
        <v>1508</v>
      </c>
      <c r="Q8" s="1008" t="s">
        <v>1509</v>
      </c>
      <c r="R8" s="1010" t="s">
        <v>1510</v>
      </c>
      <c r="S8" s="980" t="s">
        <v>1511</v>
      </c>
      <c r="T8" s="975" t="s">
        <v>1512</v>
      </c>
    </row>
    <row r="9" spans="1:20" ht="15.75" thickBot="1" x14ac:dyDescent="0.3">
      <c r="A9" s="973"/>
      <c r="B9" s="973"/>
      <c r="C9" s="973"/>
      <c r="D9" s="973"/>
      <c r="E9" s="973"/>
      <c r="F9" s="973"/>
      <c r="G9" s="432" t="s">
        <v>1513</v>
      </c>
      <c r="H9" s="433" t="s">
        <v>1514</v>
      </c>
      <c r="I9" s="977"/>
      <c r="J9" s="977"/>
      <c r="K9" s="978"/>
      <c r="L9" s="979"/>
      <c r="M9" s="979"/>
      <c r="N9" s="1003"/>
      <c r="O9" s="1005"/>
      <c r="P9" s="1007"/>
      <c r="Q9" s="1009"/>
      <c r="R9" s="1011"/>
      <c r="S9" s="981"/>
      <c r="T9" s="976"/>
    </row>
    <row r="10" spans="1:20" ht="102" x14ac:dyDescent="0.25">
      <c r="A10" s="434">
        <v>2.1</v>
      </c>
      <c r="B10" s="435" t="s">
        <v>1416</v>
      </c>
      <c r="C10" s="436" t="s">
        <v>1515</v>
      </c>
      <c r="D10" s="435" t="s">
        <v>1417</v>
      </c>
      <c r="E10" s="437" t="s">
        <v>1516</v>
      </c>
      <c r="F10" s="435" t="s">
        <v>1418</v>
      </c>
      <c r="G10" s="438">
        <v>43745</v>
      </c>
      <c r="H10" s="439">
        <v>44195</v>
      </c>
      <c r="I10" s="440">
        <f t="shared" ref="I10:I24" si="0">(H10-G10)/7</f>
        <v>64.285714285714292</v>
      </c>
      <c r="J10" s="441">
        <v>1</v>
      </c>
      <c r="K10" s="442" t="s">
        <v>1419</v>
      </c>
      <c r="L10" s="443">
        <f>AVERAGE(J10:J10)</f>
        <v>1</v>
      </c>
      <c r="M10" s="444" t="s">
        <v>1517</v>
      </c>
      <c r="N10" s="445"/>
      <c r="O10" s="446" t="s">
        <v>1419</v>
      </c>
      <c r="P10" s="447"/>
      <c r="Q10" s="448"/>
      <c r="R10" s="449"/>
      <c r="S10" s="435"/>
      <c r="T10" s="450"/>
    </row>
    <row r="11" spans="1:20" ht="127.5" x14ac:dyDescent="0.25">
      <c r="A11" s="434">
        <v>2.2000000000000002</v>
      </c>
      <c r="B11" s="435" t="s">
        <v>1422</v>
      </c>
      <c r="C11" s="436" t="s">
        <v>1515</v>
      </c>
      <c r="D11" s="435" t="s">
        <v>1423</v>
      </c>
      <c r="E11" s="437" t="s">
        <v>1518</v>
      </c>
      <c r="F11" s="435" t="s">
        <v>1424</v>
      </c>
      <c r="G11" s="438">
        <v>43720</v>
      </c>
      <c r="H11" s="439">
        <v>44195</v>
      </c>
      <c r="I11" s="440">
        <f t="shared" si="0"/>
        <v>67.857142857142861</v>
      </c>
      <c r="J11" s="441">
        <v>1</v>
      </c>
      <c r="K11" s="442" t="s">
        <v>1425</v>
      </c>
      <c r="L11" s="451">
        <v>1</v>
      </c>
      <c r="M11" s="444" t="s">
        <v>1519</v>
      </c>
      <c r="N11" s="445"/>
      <c r="O11" s="446" t="s">
        <v>1425</v>
      </c>
      <c r="P11" s="452"/>
      <c r="Q11" s="453"/>
      <c r="R11" s="454"/>
      <c r="S11" s="445"/>
      <c r="T11" s="455"/>
    </row>
    <row r="12" spans="1:20" ht="114.75" x14ac:dyDescent="0.25">
      <c r="A12" s="434">
        <v>2.2999999999999998</v>
      </c>
      <c r="B12" s="456" t="s">
        <v>1428</v>
      </c>
      <c r="C12" s="436" t="s">
        <v>1515</v>
      </c>
      <c r="D12" s="456" t="s">
        <v>1520</v>
      </c>
      <c r="E12" s="437" t="s">
        <v>1521</v>
      </c>
      <c r="F12" s="444" t="s">
        <v>1430</v>
      </c>
      <c r="G12" s="438">
        <v>43676</v>
      </c>
      <c r="H12" s="439">
        <v>44195</v>
      </c>
      <c r="I12" s="440">
        <f t="shared" si="0"/>
        <v>74.142857142857139</v>
      </c>
      <c r="J12" s="441">
        <v>1</v>
      </c>
      <c r="K12" s="442" t="s">
        <v>1419</v>
      </c>
      <c r="L12" s="451">
        <f>AVERAGE(J12:J12)</f>
        <v>1</v>
      </c>
      <c r="M12" s="457" t="s">
        <v>1522</v>
      </c>
      <c r="N12" s="445"/>
      <c r="O12" s="458" t="s">
        <v>1419</v>
      </c>
      <c r="P12" s="459"/>
      <c r="Q12" s="453"/>
      <c r="R12" s="454"/>
      <c r="S12" s="445"/>
      <c r="T12" s="455"/>
    </row>
    <row r="13" spans="1:20" ht="140.25" x14ac:dyDescent="0.25">
      <c r="A13" s="1031">
        <v>2.5</v>
      </c>
      <c r="B13" s="988" t="s">
        <v>1433</v>
      </c>
      <c r="C13" s="436" t="s">
        <v>1515</v>
      </c>
      <c r="D13" s="435" t="s">
        <v>1434</v>
      </c>
      <c r="E13" s="437" t="s">
        <v>1523</v>
      </c>
      <c r="F13" s="444" t="s">
        <v>1524</v>
      </c>
      <c r="G13" s="438">
        <v>43720</v>
      </c>
      <c r="H13" s="460">
        <v>44499</v>
      </c>
      <c r="I13" s="440">
        <f t="shared" si="0"/>
        <v>111.28571428571429</v>
      </c>
      <c r="J13" s="461">
        <v>1</v>
      </c>
      <c r="K13" s="446" t="s">
        <v>902</v>
      </c>
      <c r="L13" s="982">
        <f>AVERAGE(AVERAGE(J14:J15),J13)</f>
        <v>0.98250000000000004</v>
      </c>
      <c r="M13" s="462" t="s">
        <v>1525</v>
      </c>
      <c r="N13" s="462"/>
      <c r="O13" s="463" t="s">
        <v>655</v>
      </c>
      <c r="P13" s="464"/>
      <c r="Q13" s="453"/>
      <c r="R13" s="454"/>
      <c r="S13" s="445"/>
      <c r="T13" s="455"/>
    </row>
    <row r="14" spans="1:20" ht="51" x14ac:dyDescent="0.25">
      <c r="A14" s="1031"/>
      <c r="B14" s="988"/>
      <c r="C14" s="985" t="s">
        <v>1526</v>
      </c>
      <c r="D14" s="988" t="s">
        <v>1437</v>
      </c>
      <c r="E14" s="437" t="s">
        <v>1527</v>
      </c>
      <c r="F14" s="444" t="s">
        <v>1528</v>
      </c>
      <c r="G14" s="438">
        <v>43740</v>
      </c>
      <c r="H14" s="439">
        <v>44012</v>
      </c>
      <c r="I14" s="440">
        <f t="shared" si="0"/>
        <v>38.857142857142854</v>
      </c>
      <c r="J14" s="461">
        <v>1</v>
      </c>
      <c r="K14" s="446" t="s">
        <v>1439</v>
      </c>
      <c r="L14" s="983"/>
      <c r="M14" s="462" t="s">
        <v>1529</v>
      </c>
      <c r="N14" s="445"/>
      <c r="O14" s="465" t="s">
        <v>1439</v>
      </c>
      <c r="P14" s="464"/>
      <c r="Q14" s="453"/>
      <c r="R14" s="454"/>
      <c r="S14" s="445"/>
      <c r="T14" s="455"/>
    </row>
    <row r="15" spans="1:20" ht="204" x14ac:dyDescent="0.25">
      <c r="A15" s="1031"/>
      <c r="B15" s="988"/>
      <c r="C15" s="986"/>
      <c r="D15" s="988"/>
      <c r="E15" s="989" t="s">
        <v>1530</v>
      </c>
      <c r="F15" s="991" t="s">
        <v>1531</v>
      </c>
      <c r="G15" s="993">
        <v>43740</v>
      </c>
      <c r="H15" s="995">
        <v>44925</v>
      </c>
      <c r="I15" s="997">
        <f>(H15-G15)/7</f>
        <v>169.28571428571428</v>
      </c>
      <c r="J15" s="999">
        <v>0.93</v>
      </c>
      <c r="K15" s="1001" t="s">
        <v>1442</v>
      </c>
      <c r="L15" s="983"/>
      <c r="M15" s="466" t="s">
        <v>1532</v>
      </c>
      <c r="N15" s="445"/>
      <c r="O15" s="465"/>
      <c r="P15" s="464"/>
      <c r="Q15" s="453"/>
      <c r="R15" s="454"/>
      <c r="S15" s="445"/>
      <c r="T15" s="455"/>
    </row>
    <row r="16" spans="1:20" ht="36" x14ac:dyDescent="0.25">
      <c r="A16" s="1031"/>
      <c r="B16" s="988"/>
      <c r="C16" s="987"/>
      <c r="D16" s="988"/>
      <c r="E16" s="990"/>
      <c r="F16" s="992"/>
      <c r="G16" s="994"/>
      <c r="H16" s="996"/>
      <c r="I16" s="998"/>
      <c r="J16" s="1000"/>
      <c r="K16" s="1002"/>
      <c r="L16" s="984"/>
      <c r="M16" s="467" t="s">
        <v>1533</v>
      </c>
      <c r="N16" s="445"/>
      <c r="O16" s="465" t="s">
        <v>1442</v>
      </c>
      <c r="P16" s="464"/>
      <c r="Q16" s="453"/>
      <c r="R16" s="454"/>
      <c r="S16" s="445"/>
      <c r="T16" s="455"/>
    </row>
    <row r="17" spans="1:20" ht="38.25" x14ac:dyDescent="0.25">
      <c r="A17" s="991">
        <v>5.0999999999999996</v>
      </c>
      <c r="B17" s="991" t="s">
        <v>1444</v>
      </c>
      <c r="C17" s="985" t="s">
        <v>1515</v>
      </c>
      <c r="D17" s="991" t="s">
        <v>1445</v>
      </c>
      <c r="E17" s="437" t="s">
        <v>1534</v>
      </c>
      <c r="F17" s="435" t="s">
        <v>1535</v>
      </c>
      <c r="G17" s="438">
        <v>43760</v>
      </c>
      <c r="H17" s="438">
        <v>44377</v>
      </c>
      <c r="I17" s="468">
        <f t="shared" si="0"/>
        <v>88.142857142857139</v>
      </c>
      <c r="J17" s="461">
        <v>1</v>
      </c>
      <c r="K17" s="434" t="s">
        <v>1447</v>
      </c>
      <c r="L17" s="1012">
        <f>AVERAGE(J17:J19)</f>
        <v>0.91666666666666663</v>
      </c>
      <c r="M17" s="462" t="s">
        <v>1536</v>
      </c>
      <c r="N17" s="435"/>
      <c r="O17" s="434" t="s">
        <v>1447</v>
      </c>
      <c r="P17" s="452"/>
      <c r="Q17" s="435"/>
      <c r="R17" s="435"/>
      <c r="S17" s="435"/>
      <c r="T17" s="435"/>
    </row>
    <row r="18" spans="1:20" ht="63.75" x14ac:dyDescent="0.25">
      <c r="A18" s="1026"/>
      <c r="B18" s="1026"/>
      <c r="C18" s="986"/>
      <c r="D18" s="1026"/>
      <c r="E18" s="437" t="s">
        <v>1537</v>
      </c>
      <c r="F18" s="435" t="s">
        <v>1449</v>
      </c>
      <c r="G18" s="438">
        <v>44377</v>
      </c>
      <c r="H18" s="438">
        <v>44560</v>
      </c>
      <c r="I18" s="468">
        <f t="shared" si="0"/>
        <v>26.142857142857142</v>
      </c>
      <c r="J18" s="461">
        <v>1</v>
      </c>
      <c r="K18" s="469" t="s">
        <v>243</v>
      </c>
      <c r="L18" s="1013"/>
      <c r="M18" s="462" t="s">
        <v>1538</v>
      </c>
      <c r="N18" s="435"/>
      <c r="O18" s="469" t="s">
        <v>243</v>
      </c>
      <c r="P18" s="435"/>
      <c r="Q18" s="435"/>
      <c r="R18" s="435"/>
      <c r="S18" s="435"/>
      <c r="T18" s="435"/>
    </row>
    <row r="19" spans="1:20" ht="38.25" x14ac:dyDescent="0.25">
      <c r="A19" s="1026"/>
      <c r="B19" s="1026"/>
      <c r="C19" s="986"/>
      <c r="D19" s="1026"/>
      <c r="E19" s="989" t="s">
        <v>1539</v>
      </c>
      <c r="F19" s="1015" t="s">
        <v>1451</v>
      </c>
      <c r="G19" s="993">
        <v>44563</v>
      </c>
      <c r="H19" s="993">
        <v>44925</v>
      </c>
      <c r="I19" s="1017">
        <f t="shared" si="0"/>
        <v>51.714285714285715</v>
      </c>
      <c r="J19" s="999">
        <v>0.75</v>
      </c>
      <c r="K19" s="1019" t="s">
        <v>1452</v>
      </c>
      <c r="L19" s="1013"/>
      <c r="M19" s="456" t="s">
        <v>1540</v>
      </c>
      <c r="N19" s="435"/>
      <c r="O19" s="469" t="s">
        <v>1452</v>
      </c>
      <c r="P19" s="435"/>
      <c r="Q19" s="435"/>
      <c r="R19" s="435"/>
      <c r="S19" s="435"/>
      <c r="T19" s="435"/>
    </row>
    <row r="20" spans="1:20" ht="36" x14ac:dyDescent="0.25">
      <c r="A20" s="992"/>
      <c r="B20" s="992"/>
      <c r="C20" s="987"/>
      <c r="D20" s="992"/>
      <c r="E20" s="990"/>
      <c r="F20" s="1016"/>
      <c r="G20" s="994"/>
      <c r="H20" s="994"/>
      <c r="I20" s="1018"/>
      <c r="J20" s="1000"/>
      <c r="K20" s="1020"/>
      <c r="L20" s="1014"/>
      <c r="M20" s="467" t="s">
        <v>1533</v>
      </c>
      <c r="N20" s="435"/>
      <c r="O20" s="469"/>
      <c r="P20" s="470"/>
      <c r="Q20" s="470"/>
      <c r="R20" s="471"/>
      <c r="S20" s="445"/>
      <c r="T20" s="472"/>
    </row>
    <row r="21" spans="1:20" ht="76.5" x14ac:dyDescent="0.25">
      <c r="A21" s="991" t="s">
        <v>1541</v>
      </c>
      <c r="B21" s="1015" t="s">
        <v>1542</v>
      </c>
      <c r="C21" s="985" t="s">
        <v>1515</v>
      </c>
      <c r="D21" s="1015" t="s">
        <v>1456</v>
      </c>
      <c r="E21" s="989" t="s">
        <v>1543</v>
      </c>
      <c r="F21" s="1015" t="s">
        <v>1457</v>
      </c>
      <c r="G21" s="993">
        <v>43739</v>
      </c>
      <c r="H21" s="995">
        <v>44925</v>
      </c>
      <c r="I21" s="997">
        <f t="shared" si="0"/>
        <v>169.42857142857142</v>
      </c>
      <c r="J21" s="999">
        <v>0.81</v>
      </c>
      <c r="K21" s="1001" t="s">
        <v>1458</v>
      </c>
      <c r="L21" s="982">
        <f>AVERAGE(J21:J21)</f>
        <v>0.81</v>
      </c>
      <c r="M21" s="473" t="s">
        <v>1544</v>
      </c>
      <c r="N21" s="435"/>
      <c r="O21" s="446" t="s">
        <v>1458</v>
      </c>
      <c r="P21" s="464"/>
      <c r="Q21" s="453"/>
      <c r="R21" s="454"/>
      <c r="S21" s="445"/>
      <c r="T21" s="455"/>
    </row>
    <row r="22" spans="1:20" ht="36" x14ac:dyDescent="0.25">
      <c r="A22" s="992"/>
      <c r="B22" s="1016"/>
      <c r="C22" s="987"/>
      <c r="D22" s="1016"/>
      <c r="E22" s="990"/>
      <c r="F22" s="1016"/>
      <c r="G22" s="994"/>
      <c r="H22" s="996"/>
      <c r="I22" s="998"/>
      <c r="J22" s="1000"/>
      <c r="K22" s="1002"/>
      <c r="L22" s="984"/>
      <c r="M22" s="467" t="s">
        <v>1533</v>
      </c>
      <c r="N22" s="445"/>
      <c r="O22" s="446"/>
      <c r="P22" s="464"/>
      <c r="Q22" s="453"/>
      <c r="R22" s="454"/>
      <c r="S22" s="445"/>
      <c r="T22" s="455"/>
    </row>
    <row r="23" spans="1:20" ht="127.5" x14ac:dyDescent="0.25">
      <c r="A23" s="434">
        <v>5.4</v>
      </c>
      <c r="B23" s="435" t="s">
        <v>1461</v>
      </c>
      <c r="C23" s="436" t="s">
        <v>1515</v>
      </c>
      <c r="D23" s="435" t="s">
        <v>1462</v>
      </c>
      <c r="E23" s="437" t="s">
        <v>1545</v>
      </c>
      <c r="F23" s="435" t="s">
        <v>1463</v>
      </c>
      <c r="G23" s="438">
        <v>43739</v>
      </c>
      <c r="H23" s="439">
        <v>44226</v>
      </c>
      <c r="I23" s="440">
        <f t="shared" si="0"/>
        <v>69.571428571428569</v>
      </c>
      <c r="J23" s="461">
        <v>1</v>
      </c>
      <c r="K23" s="474" t="s">
        <v>1464</v>
      </c>
      <c r="L23" s="475">
        <f>AVERAGE(J23:J23)</f>
        <v>1</v>
      </c>
      <c r="M23" s="444" t="s">
        <v>1546</v>
      </c>
      <c r="N23" s="445"/>
      <c r="O23" s="458" t="s">
        <v>1464</v>
      </c>
      <c r="P23" s="464"/>
      <c r="Q23" s="453"/>
      <c r="R23" s="454"/>
      <c r="S23" s="445"/>
      <c r="T23" s="455"/>
    </row>
    <row r="24" spans="1:20" ht="38.25" x14ac:dyDescent="0.25">
      <c r="A24" s="991">
        <v>6</v>
      </c>
      <c r="B24" s="1015" t="s">
        <v>1468</v>
      </c>
      <c r="C24" s="1028" t="s">
        <v>1515</v>
      </c>
      <c r="D24" s="1015" t="s">
        <v>1469</v>
      </c>
      <c r="E24" s="437" t="s">
        <v>1547</v>
      </c>
      <c r="F24" s="435" t="s">
        <v>1470</v>
      </c>
      <c r="G24" s="438">
        <v>43724</v>
      </c>
      <c r="H24" s="439">
        <v>44195</v>
      </c>
      <c r="I24" s="440">
        <f t="shared" si="0"/>
        <v>67.285714285714292</v>
      </c>
      <c r="J24" s="461">
        <v>1</v>
      </c>
      <c r="K24" s="458" t="s">
        <v>1471</v>
      </c>
      <c r="L24" s="982">
        <f>AVERAGE(J24,J25)</f>
        <v>0.90999999999999992</v>
      </c>
      <c r="M24" s="444" t="s">
        <v>1548</v>
      </c>
      <c r="N24" s="445"/>
      <c r="O24" s="458" t="s">
        <v>1471</v>
      </c>
      <c r="P24" s="464"/>
      <c r="Q24" s="453"/>
      <c r="R24" s="454"/>
      <c r="S24" s="445"/>
      <c r="T24" s="455"/>
    </row>
    <row r="25" spans="1:20" ht="140.25" x14ac:dyDescent="0.25">
      <c r="A25" s="1026"/>
      <c r="B25" s="1027"/>
      <c r="C25" s="1029"/>
      <c r="D25" s="1027"/>
      <c r="E25" s="989" t="s">
        <v>1549</v>
      </c>
      <c r="F25" s="1015" t="s">
        <v>1473</v>
      </c>
      <c r="G25" s="1021">
        <v>44200</v>
      </c>
      <c r="H25" s="1021">
        <v>44925</v>
      </c>
      <c r="I25" s="997">
        <f>(H25-G25)/7</f>
        <v>103.57142857142857</v>
      </c>
      <c r="J25" s="999">
        <v>0.82</v>
      </c>
      <c r="K25" s="1015" t="s">
        <v>1550</v>
      </c>
      <c r="L25" s="983"/>
      <c r="M25" s="476" t="s">
        <v>1551</v>
      </c>
      <c r="N25" s="435"/>
      <c r="O25" s="434" t="s">
        <v>1550</v>
      </c>
      <c r="P25" s="435"/>
      <c r="Q25" s="448"/>
      <c r="R25" s="449"/>
      <c r="S25" s="435"/>
      <c r="T25" s="450"/>
    </row>
    <row r="26" spans="1:20" ht="36" x14ac:dyDescent="0.25">
      <c r="A26" s="992"/>
      <c r="B26" s="1016"/>
      <c r="C26" s="1030"/>
      <c r="D26" s="1016"/>
      <c r="E26" s="990"/>
      <c r="F26" s="1016"/>
      <c r="G26" s="1022"/>
      <c r="H26" s="1022"/>
      <c r="I26" s="998"/>
      <c r="J26" s="1000"/>
      <c r="K26" s="1016"/>
      <c r="L26" s="984"/>
      <c r="M26" s="467" t="s">
        <v>1533</v>
      </c>
      <c r="N26" s="445"/>
      <c r="O26" s="477"/>
      <c r="P26" s="470"/>
      <c r="Q26" s="453"/>
      <c r="R26" s="454"/>
      <c r="S26" s="445"/>
      <c r="T26" s="455"/>
    </row>
  </sheetData>
  <sheetProtection algorithmName="SHA-512" hashValue="2blZ8CO2Q7BwfmmT4Yzrb4JFcArq0wdKVrfcSETmaWcxRZJJBRo0a190yGOnbaw0qt9K3JctZEKSaWtkrfzYSA==" saltValue="JwGrtcgJcJS3nlz9yT3NZQ==" spinCount="100000" sheet="1" objects="1" scenarios="1"/>
  <mergeCells count="86">
    <mergeCell ref="A1:C1"/>
    <mergeCell ref="D1:E1"/>
    <mergeCell ref="A24:A26"/>
    <mergeCell ref="B24:B26"/>
    <mergeCell ref="C24:C26"/>
    <mergeCell ref="D24:D26"/>
    <mergeCell ref="A17:A20"/>
    <mergeCell ref="B17:B20"/>
    <mergeCell ref="C17:C20"/>
    <mergeCell ref="D17:D20"/>
    <mergeCell ref="A13:A16"/>
    <mergeCell ref="B13:B16"/>
    <mergeCell ref="A7:O7"/>
    <mergeCell ref="A6:B6"/>
    <mergeCell ref="C6:T6"/>
    <mergeCell ref="A2:B2"/>
    <mergeCell ref="L24:L26"/>
    <mergeCell ref="E25:E26"/>
    <mergeCell ref="F25:F26"/>
    <mergeCell ref="G25:G26"/>
    <mergeCell ref="H25:H26"/>
    <mergeCell ref="I25:I26"/>
    <mergeCell ref="J25:J26"/>
    <mergeCell ref="K25:K26"/>
    <mergeCell ref="L21:L22"/>
    <mergeCell ref="A21:A22"/>
    <mergeCell ref="B21:B22"/>
    <mergeCell ref="C21:C22"/>
    <mergeCell ref="D21:D22"/>
    <mergeCell ref="E21:E22"/>
    <mergeCell ref="F21:F22"/>
    <mergeCell ref="G21:G22"/>
    <mergeCell ref="H21:H22"/>
    <mergeCell ref="I21:I22"/>
    <mergeCell ref="J21:J22"/>
    <mergeCell ref="K21:K22"/>
    <mergeCell ref="L17:L20"/>
    <mergeCell ref="E19:E20"/>
    <mergeCell ref="F19:F20"/>
    <mergeCell ref="G19:G20"/>
    <mergeCell ref="H19:H20"/>
    <mergeCell ref="I19:I20"/>
    <mergeCell ref="J19:J20"/>
    <mergeCell ref="K19:K20"/>
    <mergeCell ref="N8:N9"/>
    <mergeCell ref="O8:O9"/>
    <mergeCell ref="P8:P9"/>
    <mergeCell ref="Q8:Q9"/>
    <mergeCell ref="R8:R9"/>
    <mergeCell ref="L13:L16"/>
    <mergeCell ref="C14:C16"/>
    <mergeCell ref="D14:D16"/>
    <mergeCell ref="E15:E16"/>
    <mergeCell ref="F15:F16"/>
    <mergeCell ref="G15:G16"/>
    <mergeCell ref="H15:H16"/>
    <mergeCell ref="I15:I16"/>
    <mergeCell ref="J15:J16"/>
    <mergeCell ref="K15:K16"/>
    <mergeCell ref="P7:Q7"/>
    <mergeCell ref="R7:T7"/>
    <mergeCell ref="A8:A9"/>
    <mergeCell ref="B8:B9"/>
    <mergeCell ref="C8:C9"/>
    <mergeCell ref="D8:D9"/>
    <mergeCell ref="E8:E9"/>
    <mergeCell ref="F8:F9"/>
    <mergeCell ref="G8:H8"/>
    <mergeCell ref="T8:T9"/>
    <mergeCell ref="I8:I9"/>
    <mergeCell ref="J8:J9"/>
    <mergeCell ref="K8:K9"/>
    <mergeCell ref="L8:L9"/>
    <mergeCell ref="M8:M9"/>
    <mergeCell ref="S8:S9"/>
    <mergeCell ref="C2:I2"/>
    <mergeCell ref="K2:T2"/>
    <mergeCell ref="A3:B3"/>
    <mergeCell ref="C3:I3"/>
    <mergeCell ref="J3:K3"/>
    <mergeCell ref="L3:T3"/>
    <mergeCell ref="A4:B4"/>
    <mergeCell ref="C4:I4"/>
    <mergeCell ref="J4:K4"/>
    <mergeCell ref="L4:T4"/>
    <mergeCell ref="A5:B5"/>
  </mergeCells>
  <conditionalFormatting sqref="L10:L13">
    <cfRule type="cellIs" dxfId="8" priority="2" operator="greaterThan">
      <formula>1</formula>
    </cfRule>
  </conditionalFormatting>
  <conditionalFormatting sqref="L12:L13">
    <cfRule type="cellIs" dxfId="7" priority="3" operator="greaterThan">
      <formula>100</formula>
    </cfRule>
  </conditionalFormatting>
  <conditionalFormatting sqref="L17 L21">
    <cfRule type="cellIs" dxfId="6" priority="4" operator="greaterThan">
      <formula>1</formula>
    </cfRule>
  </conditionalFormatting>
  <conditionalFormatting sqref="L23:L24">
    <cfRule type="cellIs" dxfId="5" priority="1" operator="greaterThan">
      <formula>1</formula>
    </cfRule>
  </conditionalFormatting>
  <dataValidations count="6">
    <dataValidation type="date" allowBlank="1" showInputMessage="1" showErrorMessage="1" promptTitle="Validación" prompt="formato DD/MM/AA" sqref="G18 H10:H15 H17:H19 H21 H23:H25" xr:uid="{98DF5C6F-D4B2-4123-A119-570E0495B035}">
      <formula1>36526</formula1>
      <formula2>47829</formula2>
    </dataValidation>
    <dataValidation type="date" allowBlank="1" showInputMessage="1" showErrorMessage="1" promptTitle="Validación" prompt="formato DD/MM/AA" sqref="G25" xr:uid="{971C3D42-1FE9-4280-94F3-1FF32305F4AD}">
      <formula1>36526</formula1>
      <formula2>45638</formula2>
    </dataValidation>
    <dataValidation type="date" allowBlank="1" showInputMessage="1" showErrorMessage="1" promptTitle="Validación" prompt="formato DD/MM/AA" sqref="G23 G19" xr:uid="{FCEDA936-C5D5-479A-A127-6B9F4F1A8DA7}">
      <formula1>36526</formula1>
      <formula2>46003</formula2>
    </dataValidation>
    <dataValidation operator="greaterThanOrEqual" allowBlank="1" showInputMessage="1" showErrorMessage="1" sqref="E10:E15 E17:E19 E21 E23:E25" xr:uid="{39B8C44C-6E85-4280-BDA3-9274B9693556}"/>
    <dataValidation type="date" allowBlank="1" showInputMessage="1" showErrorMessage="1" promptTitle="Validación" prompt="formato DD/MM/AA" sqref="G24 G17 G10:G15 G21" xr:uid="{03EF1F80-4707-478A-AD68-7E3FB6B4C263}">
      <formula1>36526</formula1>
      <formula2>44177</formula2>
    </dataValidation>
    <dataValidation allowBlank="1" showInputMessage="1" showErrorMessage="1" promptTitle="Validación" prompt="El porcentaje no debe exceder el 100%" sqref="L10:L13 L17 L21 L23:L24" xr:uid="{8051AD33-2BCD-4208-A66D-1C4CA48F1F7B}"/>
  </dataValidations>
  <hyperlinks>
    <hyperlink ref="M16" r:id="rId1" display="https://diancolombia.sharepoint.com/sites/DGRAE1/Sub_Recur_Fisicos/Coord_Comunicacion_Controles/Forms/AllItems.aspx?e=5%3A2908df3559aa481fae108b2ea8fed699&amp;at=9&amp;CT=1626386474933&amp;OR=OWA%2DNT&amp;CID=9a8a423e%2D22c0%2D0ebc%2Dd847%2De9f6e3f9b143&amp;FolderCTID=0x01200011BEB07B293757489B936071C33C2154&amp;id=%2Fsites%2FDGRAE1%2FSub%5FRecur%5FFisicos%2FCoord%5FComunicacion%5FControles%2FEVIDENCIAS%2DSEGUIMIENTO%20PMA%20AGN%202019%2D2022&amp;viewid=d19d57eb%2D7fde%2D4c6b%2Dad0c%2D76ef0cd16e6c" xr:uid="{7146150B-9D6C-46FB-B4C5-C0DDC57B989F}"/>
    <hyperlink ref="M20" r:id="rId2" display="https://diancolombia.sharepoint.com/sites/DGRAE1/Sub_Recur_Fisicos/Coord_Comunicacion_Controles/Forms/AllItems.aspx?e=5%3A2908df3559aa481fae108b2ea8fed699&amp;at=9&amp;CT=1626386474933&amp;OR=OWA%2DNT&amp;CID=9a8a423e%2D22c0%2D0ebc%2Dd847%2De9f6e3f9b143&amp;FolderCTID=0x01200011BEB07B293757489B936071C33C2154&amp;id=%2Fsites%2FDGRAE1%2FSub%5FRecur%5FFisicos%2FCoord%5FComunicacion%5FControles%2FEVIDENCIAS%2DSEGUIMIENTO%20PMA%20AGN%202019%2D2022&amp;viewid=d19d57eb%2D7fde%2D4c6b%2Dad0c%2D76ef0cd16e6c" xr:uid="{F87AA9AD-B78B-435F-96A2-55F113F096EF}"/>
    <hyperlink ref="M22" r:id="rId3" display="https://diancolombia.sharepoint.com/sites/DGRAE1/Sub_Recur_Fisicos/Coord_Comunicacion_Controles/Forms/AllItems.aspx?e=5%3A2908df3559aa481fae108b2ea8fed699&amp;at=9&amp;CT=1626386474933&amp;OR=OWA%2DNT&amp;CID=9a8a423e%2D22c0%2D0ebc%2Dd847%2De9f6e3f9b143&amp;FolderCTID=0x01200011BEB07B293757489B936071C33C2154&amp;id=%2Fsites%2FDGRAE1%2FSub%5FRecur%5FFisicos%2FCoord%5FComunicacion%5FControles%2FEVIDENCIAS%2DSEGUIMIENTO%20PMA%20AGN%202019%2D2022&amp;viewid=d19d57eb%2D7fde%2D4c6b%2Dad0c%2D76ef0cd16e6c" xr:uid="{CF821DC0-1607-494E-BA89-AFAC9D038108}"/>
    <hyperlink ref="M26" r:id="rId4" display="https://diancolombia.sharepoint.com/sites/DGRAE1/Sub_Recur_Fisicos/Coord_Comunicacion_Controles/Forms/AllItems.aspx?e=5%3A2908df3559aa481fae108b2ea8fed699&amp;at=9&amp;CT=1626386474933&amp;OR=OWA%2DNT&amp;CID=9a8a423e%2D22c0%2D0ebc%2Dd847%2De9f6e3f9b143&amp;FolderCTID=0x01200011BEB07B293757489B936071C33C2154&amp;id=%2Fsites%2FDGRAE1%2FSub%5FRecur%5FFisicos%2FCoord%5FComunicacion%5FControles%2FEVIDENCIAS%2DSEGUIMIENTO%20PMA%20AGN%202019%2D2022&amp;viewid=d19d57eb%2D7fde%2D4c6b%2Dad0c%2D76ef0cd16e6c" xr:uid="{996126C9-0D4E-4645-8CE6-B4734C869D57}"/>
  </hyperlinks>
  <pageMargins left="0.7" right="0.7" top="0.75" bottom="0.75" header="0.3" footer="0.3"/>
  <pageSetup orientation="portrait"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1396B-4B5E-487C-934D-4579A7916BF2}">
  <dimension ref="A1:R1530"/>
  <sheetViews>
    <sheetView zoomScale="34" zoomScaleNormal="34" workbookViewId="0">
      <selection activeCell="K15" sqref="K15"/>
    </sheetView>
  </sheetViews>
  <sheetFormatPr baseColWidth="10" defaultColWidth="11.42578125" defaultRowHeight="15" x14ac:dyDescent="0.2"/>
  <cols>
    <col min="1" max="1" width="4.42578125" style="662" customWidth="1"/>
    <col min="2" max="2" width="20.7109375" style="662" customWidth="1"/>
    <col min="3" max="3" width="16.42578125" style="670" customWidth="1"/>
    <col min="4" max="4" width="27.42578125" style="670" customWidth="1"/>
    <col min="5" max="5" width="16.42578125" style="670" customWidth="1"/>
    <col min="6" max="6" width="61" style="617" customWidth="1"/>
    <col min="7" max="7" width="37" style="617" customWidth="1"/>
    <col min="8" max="8" width="57" style="617" customWidth="1"/>
    <col min="9" max="9" width="63.28515625" style="617" customWidth="1"/>
    <col min="10" max="10" width="49.42578125" style="617" customWidth="1"/>
    <col min="11" max="11" width="32.7109375" style="618" customWidth="1"/>
    <col min="12" max="12" width="28.7109375" style="671" customWidth="1"/>
    <col min="13" max="13" width="36.85546875" style="671" customWidth="1"/>
    <col min="14" max="14" width="18" style="672" customWidth="1"/>
    <col min="15" max="15" width="22.140625" style="618" customWidth="1"/>
    <col min="16" max="16" width="25.140625" style="673" customWidth="1"/>
    <col min="17" max="17" width="27.5703125" style="670" customWidth="1"/>
    <col min="18" max="18" width="64.7109375" style="674" customWidth="1"/>
    <col min="19" max="16384" width="11.42578125" style="662"/>
  </cols>
  <sheetData>
    <row r="1" spans="1:18" x14ac:dyDescent="0.2">
      <c r="A1" s="661"/>
      <c r="B1" s="1051"/>
      <c r="C1" s="1052"/>
      <c r="D1" s="1055" t="s">
        <v>103</v>
      </c>
      <c r="E1" s="1055"/>
      <c r="F1" s="1055"/>
      <c r="G1" s="1055"/>
      <c r="H1" s="1055"/>
      <c r="I1" s="1055"/>
      <c r="J1" s="1055"/>
      <c r="K1" s="1055"/>
      <c r="L1" s="1055"/>
      <c r="M1" s="1055"/>
      <c r="N1" s="1055"/>
      <c r="O1" s="1055"/>
      <c r="P1" s="1055"/>
      <c r="Q1" s="1055"/>
      <c r="R1" s="1056"/>
    </row>
    <row r="2" spans="1:18" x14ac:dyDescent="0.2">
      <c r="A2" s="661"/>
      <c r="B2" s="1053"/>
      <c r="C2" s="1054"/>
      <c r="D2" s="1057"/>
      <c r="E2" s="1057"/>
      <c r="F2" s="1057"/>
      <c r="G2" s="1057"/>
      <c r="H2" s="1057"/>
      <c r="I2" s="1057"/>
      <c r="J2" s="1057"/>
      <c r="K2" s="1057"/>
      <c r="L2" s="1057"/>
      <c r="M2" s="1057"/>
      <c r="N2" s="1057"/>
      <c r="O2" s="1057"/>
      <c r="P2" s="1057"/>
      <c r="Q2" s="1057"/>
      <c r="R2" s="1058"/>
    </row>
    <row r="3" spans="1:18" x14ac:dyDescent="0.2">
      <c r="A3" s="661"/>
      <c r="B3" s="1053"/>
      <c r="C3" s="1054"/>
      <c r="D3" s="1059"/>
      <c r="E3" s="1059"/>
      <c r="F3" s="1059"/>
      <c r="G3" s="1059"/>
      <c r="H3" s="1059"/>
      <c r="I3" s="1059"/>
      <c r="J3" s="1059"/>
      <c r="K3" s="1059"/>
      <c r="L3" s="1059"/>
      <c r="M3" s="1059"/>
      <c r="N3" s="1059"/>
      <c r="O3" s="1059"/>
      <c r="P3" s="1059"/>
      <c r="Q3" s="1059"/>
      <c r="R3" s="1060"/>
    </row>
    <row r="4" spans="1:18" ht="15.75" x14ac:dyDescent="0.2">
      <c r="A4" s="661"/>
      <c r="B4" s="806" t="s">
        <v>41</v>
      </c>
      <c r="C4" s="807"/>
      <c r="D4" s="807"/>
      <c r="E4" s="807"/>
      <c r="F4" s="807"/>
      <c r="G4" s="807"/>
      <c r="H4" s="807"/>
      <c r="I4" s="807"/>
      <c r="J4" s="807"/>
      <c r="K4" s="22"/>
      <c r="L4" s="881"/>
      <c r="M4" s="881"/>
      <c r="N4" s="881"/>
      <c r="O4" s="881"/>
      <c r="P4" s="881"/>
      <c r="Q4" s="604"/>
      <c r="R4" s="675"/>
    </row>
    <row r="5" spans="1:18" ht="15.75" x14ac:dyDescent="0.2">
      <c r="A5" s="661"/>
      <c r="B5" s="12" t="s">
        <v>42</v>
      </c>
      <c r="C5" s="22"/>
      <c r="D5" s="22"/>
      <c r="E5" s="22"/>
      <c r="F5" s="676"/>
      <c r="G5" s="676"/>
      <c r="H5" s="676"/>
      <c r="I5" s="676"/>
      <c r="J5" s="676"/>
      <c r="K5" s="22"/>
      <c r="L5" s="1061" t="s">
        <v>1552</v>
      </c>
      <c r="M5" s="1061"/>
      <c r="N5" s="1061"/>
      <c r="O5" s="1061"/>
      <c r="P5" s="1061"/>
      <c r="Q5" s="677">
        <v>44865</v>
      </c>
      <c r="R5" s="675"/>
    </row>
    <row r="6" spans="1:18" ht="15.75" x14ac:dyDescent="0.2">
      <c r="A6" s="661"/>
      <c r="B6" s="12" t="s">
        <v>105</v>
      </c>
      <c r="C6" s="22"/>
      <c r="D6" s="22"/>
      <c r="E6" s="22"/>
      <c r="F6" s="676"/>
      <c r="G6" s="676"/>
      <c r="H6" s="676"/>
      <c r="I6" s="676"/>
      <c r="J6" s="676"/>
      <c r="K6" s="22"/>
      <c r="L6" s="1062"/>
      <c r="M6" s="1062"/>
      <c r="N6" s="1062"/>
      <c r="O6" s="1062"/>
      <c r="P6" s="1062"/>
      <c r="Q6" s="543"/>
      <c r="R6" s="675"/>
    </row>
    <row r="7" spans="1:18" ht="15.75" x14ac:dyDescent="0.2">
      <c r="A7" s="661"/>
      <c r="B7" s="12" t="s">
        <v>106</v>
      </c>
      <c r="C7" s="22"/>
      <c r="D7" s="22"/>
      <c r="E7" s="22"/>
      <c r="F7" s="676"/>
      <c r="G7" s="676"/>
      <c r="H7" s="676"/>
      <c r="I7" s="676"/>
      <c r="J7" s="676"/>
      <c r="K7" s="22"/>
      <c r="L7" s="1062"/>
      <c r="M7" s="1062"/>
      <c r="N7" s="1062"/>
      <c r="O7" s="1062"/>
      <c r="P7" s="1062"/>
      <c r="Q7" s="543"/>
      <c r="R7" s="675"/>
    </row>
    <row r="8" spans="1:18" ht="15.75" x14ac:dyDescent="0.2">
      <c r="A8" s="661"/>
      <c r="B8" s="12" t="s">
        <v>107</v>
      </c>
      <c r="C8" s="22"/>
      <c r="D8" s="22"/>
      <c r="E8" s="22"/>
      <c r="F8" s="676"/>
      <c r="G8" s="676"/>
      <c r="H8" s="676"/>
      <c r="I8" s="676"/>
      <c r="J8" s="676"/>
      <c r="K8" s="22"/>
      <c r="L8" s="811" t="s">
        <v>1553</v>
      </c>
      <c r="M8" s="811"/>
      <c r="N8" s="811"/>
      <c r="O8" s="811"/>
      <c r="P8" s="811"/>
      <c r="Q8" s="545">
        <v>44904</v>
      </c>
      <c r="R8" s="675"/>
    </row>
    <row r="9" spans="1:18" ht="15.75" x14ac:dyDescent="0.2">
      <c r="A9" s="661"/>
      <c r="B9" s="14"/>
      <c r="C9" s="17"/>
      <c r="D9" s="17"/>
      <c r="E9" s="17"/>
      <c r="F9" s="678"/>
      <c r="G9" s="678"/>
      <c r="H9" s="678"/>
      <c r="I9" s="678"/>
      <c r="J9" s="678"/>
      <c r="K9" s="17"/>
      <c r="L9" s="663"/>
      <c r="M9" s="664"/>
      <c r="N9" s="665"/>
      <c r="O9" s="546"/>
      <c r="P9" s="666"/>
      <c r="Q9" s="546"/>
      <c r="R9" s="679"/>
    </row>
    <row r="10" spans="1:18" ht="47.25" x14ac:dyDescent="0.2">
      <c r="A10" s="661"/>
      <c r="B10" s="29" t="s">
        <v>22</v>
      </c>
      <c r="C10" s="29" t="s">
        <v>3</v>
      </c>
      <c r="D10" s="29" t="s">
        <v>50</v>
      </c>
      <c r="E10" s="29" t="s">
        <v>109</v>
      </c>
      <c r="F10" s="35" t="s">
        <v>52</v>
      </c>
      <c r="G10" s="29" t="s">
        <v>53</v>
      </c>
      <c r="H10" s="29" t="s">
        <v>54</v>
      </c>
      <c r="I10" s="29" t="s">
        <v>55</v>
      </c>
      <c r="J10" s="30" t="s">
        <v>56</v>
      </c>
      <c r="K10" s="30" t="s">
        <v>57</v>
      </c>
      <c r="L10" s="667" t="s">
        <v>58</v>
      </c>
      <c r="M10" s="667" t="s">
        <v>59</v>
      </c>
      <c r="N10" s="7" t="s">
        <v>60</v>
      </c>
      <c r="O10" s="32" t="s">
        <v>61</v>
      </c>
      <c r="P10" s="668" t="s">
        <v>110</v>
      </c>
      <c r="Q10" s="30" t="s">
        <v>28</v>
      </c>
      <c r="R10" s="30" t="s">
        <v>62</v>
      </c>
    </row>
    <row r="11" spans="1:18" ht="105.75" x14ac:dyDescent="0.2">
      <c r="B11" s="75" t="s">
        <v>12</v>
      </c>
      <c r="C11" s="76" t="s">
        <v>9</v>
      </c>
      <c r="D11" s="1037" t="s">
        <v>1554</v>
      </c>
      <c r="E11" s="1037" t="s">
        <v>1555</v>
      </c>
      <c r="F11" s="650" t="s">
        <v>1556</v>
      </c>
      <c r="G11" s="1038" t="s">
        <v>1557</v>
      </c>
      <c r="H11" s="650" t="s">
        <v>1558</v>
      </c>
      <c r="I11" s="650" t="s">
        <v>1559</v>
      </c>
      <c r="J11" s="650" t="s">
        <v>1560</v>
      </c>
      <c r="K11" s="77">
        <v>4</v>
      </c>
      <c r="L11" s="656">
        <v>43101</v>
      </c>
      <c r="M11" s="656">
        <v>43465</v>
      </c>
      <c r="N11" s="657">
        <f t="shared" ref="N11:N74" si="0">(M11-L11)/7</f>
        <v>52</v>
      </c>
      <c r="O11" s="653">
        <v>1</v>
      </c>
      <c r="P11" s="653">
        <f t="shared" ref="P11:P74" si="1">O11</f>
        <v>1</v>
      </c>
      <c r="Q11" s="655" t="str">
        <f>IF(ISNUMBER(P11),IF(P11=100%,"CUMPLIDA",IF(AND(ISNUMBER(M11),ISNUMBER(ITRC!$Q$5)), IF(M11&lt;ITRC!$Q$5,"INCUMPLIDA","PROCESO"), "VALIDAR FECHA")),"SIN VALOR AVANCE")</f>
        <v>CUMPLIDA</v>
      </c>
      <c r="R11" s="654" t="s">
        <v>1561</v>
      </c>
    </row>
    <row r="12" spans="1:18" ht="120" x14ac:dyDescent="0.2">
      <c r="B12" s="75" t="s">
        <v>12</v>
      </c>
      <c r="C12" s="76" t="s">
        <v>9</v>
      </c>
      <c r="D12" s="1037"/>
      <c r="E12" s="1037"/>
      <c r="F12" s="650" t="s">
        <v>1562</v>
      </c>
      <c r="G12" s="1038"/>
      <c r="H12" s="650" t="s">
        <v>1563</v>
      </c>
      <c r="I12" s="650" t="s">
        <v>1564</v>
      </c>
      <c r="J12" s="650" t="s">
        <v>1565</v>
      </c>
      <c r="K12" s="77">
        <v>10</v>
      </c>
      <c r="L12" s="656">
        <v>43101</v>
      </c>
      <c r="M12" s="656">
        <v>43465</v>
      </c>
      <c r="N12" s="657">
        <f t="shared" si="0"/>
        <v>52</v>
      </c>
      <c r="O12" s="653">
        <v>1</v>
      </c>
      <c r="P12" s="653">
        <f t="shared" si="1"/>
        <v>1</v>
      </c>
      <c r="Q12" s="655" t="str">
        <f>IF(ISNUMBER(P12),IF(P12=100%,"CUMPLIDA",IF(AND(ISNUMBER(M12),ISNUMBER(ITRC!$Q$5)), IF(M12&lt;ITRC!$Q$5,"INCUMPLIDA","PROCESO"), "VALIDAR FECHA")),"SIN VALOR AVANCE")</f>
        <v>CUMPLIDA</v>
      </c>
      <c r="R12" s="654" t="s">
        <v>1561</v>
      </c>
    </row>
    <row r="13" spans="1:18" ht="105.75" x14ac:dyDescent="0.2">
      <c r="B13" s="75" t="s">
        <v>12</v>
      </c>
      <c r="C13" s="76" t="s">
        <v>9</v>
      </c>
      <c r="D13" s="1037"/>
      <c r="E13" s="1037"/>
      <c r="F13" s="650" t="s">
        <v>1566</v>
      </c>
      <c r="G13" s="1038"/>
      <c r="H13" s="650" t="s">
        <v>1567</v>
      </c>
      <c r="I13" s="650" t="s">
        <v>1568</v>
      </c>
      <c r="J13" s="650" t="s">
        <v>1569</v>
      </c>
      <c r="K13" s="78" t="s">
        <v>1570</v>
      </c>
      <c r="L13" s="656">
        <v>43009</v>
      </c>
      <c r="M13" s="656">
        <v>43465</v>
      </c>
      <c r="N13" s="657">
        <f t="shared" si="0"/>
        <v>65.142857142857139</v>
      </c>
      <c r="O13" s="653">
        <v>1</v>
      </c>
      <c r="P13" s="653">
        <f t="shared" si="1"/>
        <v>1</v>
      </c>
      <c r="Q13" s="655" t="str">
        <f>IF(ISNUMBER(P13),IF(P13=100%,"CUMPLIDA",IF(AND(ISNUMBER(M13),ISNUMBER(ITRC!$Q$5)), IF(M13&lt;ITRC!$Q$5,"INCUMPLIDA","PROCESO"), "VALIDAR FECHA")),"SIN VALOR AVANCE")</f>
        <v>CUMPLIDA</v>
      </c>
      <c r="R13" s="654" t="s">
        <v>1561</v>
      </c>
    </row>
    <row r="14" spans="1:18" ht="90.75" x14ac:dyDescent="0.2">
      <c r="B14" s="75" t="s">
        <v>12</v>
      </c>
      <c r="C14" s="76" t="s">
        <v>9</v>
      </c>
      <c r="D14" s="1037"/>
      <c r="E14" s="1037"/>
      <c r="F14" s="650" t="s">
        <v>1571</v>
      </c>
      <c r="G14" s="1038"/>
      <c r="H14" s="650" t="s">
        <v>1572</v>
      </c>
      <c r="I14" s="650" t="s">
        <v>1573</v>
      </c>
      <c r="J14" s="650" t="s">
        <v>1574</v>
      </c>
      <c r="K14" s="653">
        <v>1</v>
      </c>
      <c r="L14" s="656">
        <v>43018</v>
      </c>
      <c r="M14" s="656">
        <v>43383</v>
      </c>
      <c r="N14" s="657">
        <f t="shared" si="0"/>
        <v>52.142857142857146</v>
      </c>
      <c r="O14" s="653">
        <v>1</v>
      </c>
      <c r="P14" s="653">
        <f t="shared" si="1"/>
        <v>1</v>
      </c>
      <c r="Q14" s="655" t="str">
        <f>IF(ISNUMBER(P14),IF(P14=100%,"CUMPLIDA",IF(AND(ISNUMBER(M14),ISNUMBER(ITRC!$Q$5)), IF(M14&lt;ITRC!$Q$5,"INCUMPLIDA","PROCESO"), "VALIDAR FECHA")),"SIN VALOR AVANCE")</f>
        <v>CUMPLIDA</v>
      </c>
      <c r="R14" s="654" t="s">
        <v>1575</v>
      </c>
    </row>
    <row r="15" spans="1:18" ht="90.75" x14ac:dyDescent="0.2">
      <c r="B15" s="75" t="s">
        <v>12</v>
      </c>
      <c r="C15" s="76" t="s">
        <v>9</v>
      </c>
      <c r="D15" s="1037"/>
      <c r="E15" s="1037"/>
      <c r="F15" s="650" t="s">
        <v>1576</v>
      </c>
      <c r="G15" s="1038"/>
      <c r="H15" s="650" t="s">
        <v>1577</v>
      </c>
      <c r="I15" s="650" t="s">
        <v>1578</v>
      </c>
      <c r="J15" s="650" t="s">
        <v>1579</v>
      </c>
      <c r="K15" s="653">
        <v>0.05</v>
      </c>
      <c r="L15" s="656">
        <v>43040</v>
      </c>
      <c r="M15" s="656">
        <v>43434</v>
      </c>
      <c r="N15" s="657">
        <f t="shared" si="0"/>
        <v>56.285714285714285</v>
      </c>
      <c r="O15" s="653">
        <v>1</v>
      </c>
      <c r="P15" s="653">
        <f t="shared" si="1"/>
        <v>1</v>
      </c>
      <c r="Q15" s="655" t="str">
        <f>IF(ISNUMBER(P15),IF(P15=100%,"CUMPLIDA",IF(AND(ISNUMBER(M15),ISNUMBER(ITRC!$Q$5)), IF(M15&lt;ITRC!$Q$5,"INCUMPLIDA","PROCESO"), "VALIDAR FECHA")),"SIN VALOR AVANCE")</f>
        <v>CUMPLIDA</v>
      </c>
      <c r="R15" s="654" t="s">
        <v>1580</v>
      </c>
    </row>
    <row r="16" spans="1:18" ht="90.75" x14ac:dyDescent="0.2">
      <c r="B16" s="75" t="s">
        <v>12</v>
      </c>
      <c r="C16" s="76" t="s">
        <v>9</v>
      </c>
      <c r="D16" s="1037"/>
      <c r="E16" s="1037"/>
      <c r="F16" s="650" t="s">
        <v>1581</v>
      </c>
      <c r="G16" s="1038"/>
      <c r="H16" s="650" t="s">
        <v>1582</v>
      </c>
      <c r="I16" s="650" t="s">
        <v>1583</v>
      </c>
      <c r="J16" s="650" t="s">
        <v>1584</v>
      </c>
      <c r="K16" s="77">
        <v>1</v>
      </c>
      <c r="L16" s="656">
        <v>43040</v>
      </c>
      <c r="M16" s="656">
        <v>43099</v>
      </c>
      <c r="N16" s="657">
        <f t="shared" si="0"/>
        <v>8.4285714285714288</v>
      </c>
      <c r="O16" s="653">
        <v>1</v>
      </c>
      <c r="P16" s="653">
        <f t="shared" si="1"/>
        <v>1</v>
      </c>
      <c r="Q16" s="655" t="str">
        <f>IF(ISNUMBER(P16),IF(P16=100%,"CUMPLIDA",IF(AND(ISNUMBER(M16),ISNUMBER(ITRC!$Q$5)), IF(M16&lt;ITRC!$Q$5,"INCUMPLIDA","PROCESO"), "VALIDAR FECHA")),"SIN VALOR AVANCE")</f>
        <v>CUMPLIDA</v>
      </c>
      <c r="R16" s="654" t="s">
        <v>1585</v>
      </c>
    </row>
    <row r="17" spans="2:18" ht="90" x14ac:dyDescent="0.2">
      <c r="B17" s="75" t="s">
        <v>12</v>
      </c>
      <c r="C17" s="76" t="s">
        <v>9</v>
      </c>
      <c r="D17" s="1037"/>
      <c r="E17" s="1037"/>
      <c r="F17" s="650" t="s">
        <v>1586</v>
      </c>
      <c r="G17" s="1038"/>
      <c r="H17" s="650" t="s">
        <v>1587</v>
      </c>
      <c r="I17" s="650" t="s">
        <v>1588</v>
      </c>
      <c r="J17" s="650" t="s">
        <v>1589</v>
      </c>
      <c r="K17" s="77">
        <v>3</v>
      </c>
      <c r="L17" s="656">
        <v>43059</v>
      </c>
      <c r="M17" s="656">
        <v>43190</v>
      </c>
      <c r="N17" s="657">
        <f t="shared" si="0"/>
        <v>18.714285714285715</v>
      </c>
      <c r="O17" s="653">
        <v>1</v>
      </c>
      <c r="P17" s="653">
        <f t="shared" si="1"/>
        <v>1</v>
      </c>
      <c r="Q17" s="655" t="str">
        <f>IF(ISNUMBER(P17),IF(P17=100%,"CUMPLIDA",IF(AND(ISNUMBER(M17),ISNUMBER(ITRC!$Q$5)), IF(M17&lt;ITRC!$Q$5,"INCUMPLIDA","PROCESO"), "VALIDAR FECHA")),"SIN VALOR AVANCE")</f>
        <v>CUMPLIDA</v>
      </c>
      <c r="R17" s="654" t="s">
        <v>1590</v>
      </c>
    </row>
    <row r="18" spans="2:18" ht="60" x14ac:dyDescent="0.2">
      <c r="B18" s="75" t="s">
        <v>12</v>
      </c>
      <c r="C18" s="76" t="s">
        <v>9</v>
      </c>
      <c r="D18" s="1037"/>
      <c r="E18" s="1037"/>
      <c r="F18" s="650" t="s">
        <v>1591</v>
      </c>
      <c r="G18" s="1038"/>
      <c r="H18" s="650" t="s">
        <v>1592</v>
      </c>
      <c r="I18" s="650" t="s">
        <v>1593</v>
      </c>
      <c r="J18" s="650" t="s">
        <v>1594</v>
      </c>
      <c r="K18" s="77">
        <v>1</v>
      </c>
      <c r="L18" s="656">
        <v>43031</v>
      </c>
      <c r="M18" s="656">
        <v>43035</v>
      </c>
      <c r="N18" s="657">
        <f t="shared" si="0"/>
        <v>0.5714285714285714</v>
      </c>
      <c r="O18" s="653">
        <v>1</v>
      </c>
      <c r="P18" s="653">
        <f t="shared" si="1"/>
        <v>1</v>
      </c>
      <c r="Q18" s="655" t="str">
        <f>IF(ISNUMBER(P18),IF(P18=100%,"CUMPLIDA",IF(AND(ISNUMBER(M18),ISNUMBER(ITRC!$Q$5)), IF(M18&lt;ITRC!$Q$5,"INCUMPLIDA","PROCESO"), "VALIDAR FECHA")),"SIN VALOR AVANCE")</f>
        <v>CUMPLIDA</v>
      </c>
      <c r="R18" s="654" t="s">
        <v>1590</v>
      </c>
    </row>
    <row r="19" spans="2:18" ht="75.75" x14ac:dyDescent="0.2">
      <c r="B19" s="75" t="s">
        <v>12</v>
      </c>
      <c r="C19" s="76" t="s">
        <v>9</v>
      </c>
      <c r="D19" s="1037"/>
      <c r="E19" s="1037"/>
      <c r="F19" s="650" t="s">
        <v>1595</v>
      </c>
      <c r="G19" s="1038"/>
      <c r="H19" s="650" t="s">
        <v>1596</v>
      </c>
      <c r="I19" s="650" t="s">
        <v>1597</v>
      </c>
      <c r="J19" s="650" t="s">
        <v>1598</v>
      </c>
      <c r="K19" s="77">
        <v>2</v>
      </c>
      <c r="L19" s="656">
        <v>43101</v>
      </c>
      <c r="M19" s="656">
        <v>43311</v>
      </c>
      <c r="N19" s="657">
        <f t="shared" si="0"/>
        <v>30</v>
      </c>
      <c r="O19" s="653">
        <v>1</v>
      </c>
      <c r="P19" s="653">
        <f t="shared" si="1"/>
        <v>1</v>
      </c>
      <c r="Q19" s="655" t="str">
        <f>IF(ISNUMBER(P19),IF(P19=100%,"CUMPLIDA",IF(AND(ISNUMBER(M19),ISNUMBER(ITRC!$Q$5)), IF(M19&lt;ITRC!$Q$5,"INCUMPLIDA","PROCESO"), "VALIDAR FECHA")),"SIN VALOR AVANCE")</f>
        <v>CUMPLIDA</v>
      </c>
      <c r="R19" s="654" t="s">
        <v>1599</v>
      </c>
    </row>
    <row r="20" spans="2:18" ht="100.9" customHeight="1" x14ac:dyDescent="0.2">
      <c r="B20" s="75" t="s">
        <v>12</v>
      </c>
      <c r="C20" s="76" t="s">
        <v>9</v>
      </c>
      <c r="D20" s="1037" t="s">
        <v>1600</v>
      </c>
      <c r="E20" s="1037" t="s">
        <v>1601</v>
      </c>
      <c r="F20" s="1038" t="s">
        <v>1602</v>
      </c>
      <c r="G20" s="1038" t="s">
        <v>1603</v>
      </c>
      <c r="H20" s="650" t="s">
        <v>1604</v>
      </c>
      <c r="I20" s="650" t="s">
        <v>1605</v>
      </c>
      <c r="J20" s="650" t="s">
        <v>1606</v>
      </c>
      <c r="K20" s="77">
        <v>5</v>
      </c>
      <c r="L20" s="656">
        <v>43101</v>
      </c>
      <c r="M20" s="656">
        <v>43465</v>
      </c>
      <c r="N20" s="657">
        <f t="shared" si="0"/>
        <v>52</v>
      </c>
      <c r="O20" s="653">
        <v>1</v>
      </c>
      <c r="P20" s="653">
        <f t="shared" si="1"/>
        <v>1</v>
      </c>
      <c r="Q20" s="655" t="str">
        <f>IF(ISNUMBER(P20),IF(P20=100%,"CUMPLIDA",IF(AND(ISNUMBER(M20),ISNUMBER(ITRC!$Q$5)), IF(M20&lt;ITRC!$Q$5,"INCUMPLIDA","PROCESO"), "VALIDAR FECHA")),"SIN VALOR AVANCE")</f>
        <v>CUMPLIDA</v>
      </c>
      <c r="R20" s="654" t="s">
        <v>1561</v>
      </c>
    </row>
    <row r="21" spans="2:18" ht="90.75" x14ac:dyDescent="0.2">
      <c r="B21" s="75" t="s">
        <v>12</v>
      </c>
      <c r="C21" s="76" t="s">
        <v>9</v>
      </c>
      <c r="D21" s="1037"/>
      <c r="E21" s="1037"/>
      <c r="F21" s="1038"/>
      <c r="G21" s="1038"/>
      <c r="H21" s="650" t="s">
        <v>1607</v>
      </c>
      <c r="I21" s="650" t="s">
        <v>1605</v>
      </c>
      <c r="J21" s="650" t="s">
        <v>1608</v>
      </c>
      <c r="K21" s="653">
        <v>1</v>
      </c>
      <c r="L21" s="656">
        <v>43040</v>
      </c>
      <c r="M21" s="656">
        <v>43281</v>
      </c>
      <c r="N21" s="657">
        <f t="shared" si="0"/>
        <v>34.428571428571431</v>
      </c>
      <c r="O21" s="653">
        <v>1</v>
      </c>
      <c r="P21" s="653">
        <f t="shared" si="1"/>
        <v>1</v>
      </c>
      <c r="Q21" s="655" t="str">
        <f>IF(ISNUMBER(P21),IF(P21=100%,"CUMPLIDA",IF(AND(ISNUMBER(M21),ISNUMBER(ITRC!$Q$5)), IF(M21&lt;ITRC!$Q$5,"INCUMPLIDA","PROCESO"), "VALIDAR FECHA")),"SIN VALOR AVANCE")</f>
        <v>CUMPLIDA</v>
      </c>
      <c r="R21" s="654" t="s">
        <v>1609</v>
      </c>
    </row>
    <row r="22" spans="2:18" ht="105" x14ac:dyDescent="0.2">
      <c r="B22" s="75" t="s">
        <v>12</v>
      </c>
      <c r="C22" s="76" t="s">
        <v>9</v>
      </c>
      <c r="D22" s="1037"/>
      <c r="E22" s="1037"/>
      <c r="F22" s="1038"/>
      <c r="G22" s="1038"/>
      <c r="H22" s="650" t="s">
        <v>1610</v>
      </c>
      <c r="I22" s="650" t="s">
        <v>1611</v>
      </c>
      <c r="J22" s="650" t="s">
        <v>1612</v>
      </c>
      <c r="K22" s="77">
        <v>20</v>
      </c>
      <c r="L22" s="656">
        <v>43101</v>
      </c>
      <c r="M22" s="656">
        <v>43465</v>
      </c>
      <c r="N22" s="657">
        <f t="shared" si="0"/>
        <v>52</v>
      </c>
      <c r="O22" s="653">
        <v>1</v>
      </c>
      <c r="P22" s="653">
        <f t="shared" si="1"/>
        <v>1</v>
      </c>
      <c r="Q22" s="655" t="str">
        <f>IF(ISNUMBER(P22),IF(P22=100%,"CUMPLIDA",IF(AND(ISNUMBER(M22),ISNUMBER(ITRC!$Q$5)), IF(M22&lt;ITRC!$Q$5,"INCUMPLIDA","PROCESO"), "VALIDAR FECHA")),"SIN VALOR AVANCE")</f>
        <v>CUMPLIDA</v>
      </c>
      <c r="R22" s="654" t="s">
        <v>1609</v>
      </c>
    </row>
    <row r="23" spans="2:18" ht="105.75" x14ac:dyDescent="0.2">
      <c r="B23" s="75" t="s">
        <v>12</v>
      </c>
      <c r="C23" s="76" t="s">
        <v>9</v>
      </c>
      <c r="D23" s="1037"/>
      <c r="E23" s="1037"/>
      <c r="F23" s="1038" t="s">
        <v>1613</v>
      </c>
      <c r="G23" s="1038"/>
      <c r="H23" s="650" t="s">
        <v>1614</v>
      </c>
      <c r="I23" s="650" t="s">
        <v>1615</v>
      </c>
      <c r="J23" s="650" t="s">
        <v>1616</v>
      </c>
      <c r="K23" s="77">
        <v>1</v>
      </c>
      <c r="L23" s="656">
        <v>43028</v>
      </c>
      <c r="M23" s="656">
        <v>43059</v>
      </c>
      <c r="N23" s="657">
        <f t="shared" si="0"/>
        <v>4.4285714285714288</v>
      </c>
      <c r="O23" s="653">
        <v>1</v>
      </c>
      <c r="P23" s="653">
        <f t="shared" si="1"/>
        <v>1</v>
      </c>
      <c r="Q23" s="655" t="str">
        <f>IF(ISNUMBER(P23),IF(P23=100%,"CUMPLIDA",IF(AND(ISNUMBER(M23),ISNUMBER(ITRC!$Q$5)), IF(M23&lt;ITRC!$Q$5,"INCUMPLIDA","PROCESO"), "VALIDAR FECHA")),"SIN VALOR AVANCE")</f>
        <v>CUMPLIDA</v>
      </c>
      <c r="R23" s="654" t="s">
        <v>1561</v>
      </c>
    </row>
    <row r="24" spans="2:18" ht="115.15" customHeight="1" x14ac:dyDescent="0.2">
      <c r="B24" s="75" t="s">
        <v>12</v>
      </c>
      <c r="C24" s="76" t="s">
        <v>9</v>
      </c>
      <c r="D24" s="1037"/>
      <c r="E24" s="1037"/>
      <c r="F24" s="1038"/>
      <c r="G24" s="1038"/>
      <c r="H24" s="650" t="s">
        <v>1617</v>
      </c>
      <c r="I24" s="650" t="s">
        <v>1618</v>
      </c>
      <c r="J24" s="650" t="s">
        <v>1619</v>
      </c>
      <c r="K24" s="77">
        <v>1</v>
      </c>
      <c r="L24" s="656">
        <v>42979</v>
      </c>
      <c r="M24" s="656">
        <v>43099</v>
      </c>
      <c r="N24" s="657">
        <f t="shared" si="0"/>
        <v>17.142857142857142</v>
      </c>
      <c r="O24" s="653">
        <v>1</v>
      </c>
      <c r="P24" s="653">
        <f t="shared" si="1"/>
        <v>1</v>
      </c>
      <c r="Q24" s="655" t="str">
        <f>IF(ISNUMBER(P24),IF(P24=100%,"CUMPLIDA",IF(AND(ISNUMBER(M24),ISNUMBER(ITRC!$Q$5)), IF(M24&lt;ITRC!$Q$5,"INCUMPLIDA","PROCESO"), "VALIDAR FECHA")),"SIN VALOR AVANCE")</f>
        <v>CUMPLIDA</v>
      </c>
      <c r="R24" s="654" t="s">
        <v>1620</v>
      </c>
    </row>
    <row r="25" spans="2:18" ht="105.75" x14ac:dyDescent="0.2">
      <c r="B25" s="75" t="s">
        <v>12</v>
      </c>
      <c r="C25" s="76" t="s">
        <v>9</v>
      </c>
      <c r="D25" s="1037"/>
      <c r="E25" s="1037"/>
      <c r="F25" s="1038"/>
      <c r="G25" s="1038"/>
      <c r="H25" s="650" t="s">
        <v>1621</v>
      </c>
      <c r="I25" s="650" t="s">
        <v>1622</v>
      </c>
      <c r="J25" s="650" t="s">
        <v>1623</v>
      </c>
      <c r="K25" s="77">
        <v>1</v>
      </c>
      <c r="L25" s="656">
        <v>43020</v>
      </c>
      <c r="M25" s="656">
        <v>43038</v>
      </c>
      <c r="N25" s="657">
        <f t="shared" si="0"/>
        <v>2.5714285714285716</v>
      </c>
      <c r="O25" s="653">
        <v>1</v>
      </c>
      <c r="P25" s="653">
        <f t="shared" si="1"/>
        <v>1</v>
      </c>
      <c r="Q25" s="655" t="str">
        <f>IF(ISNUMBER(P25),IF(P25=100%,"CUMPLIDA",IF(AND(ISNUMBER(M25),ISNUMBER(ITRC!$Q$5)), IF(M25&lt;ITRC!$Q$5,"INCUMPLIDA","PROCESO"), "VALIDAR FECHA")),"SIN VALOR AVANCE")</f>
        <v>CUMPLIDA</v>
      </c>
      <c r="R25" s="654" t="s">
        <v>1624</v>
      </c>
    </row>
    <row r="26" spans="2:18" ht="105.75" x14ac:dyDescent="0.2">
      <c r="B26" s="75" t="s">
        <v>12</v>
      </c>
      <c r="C26" s="76" t="s">
        <v>9</v>
      </c>
      <c r="D26" s="1037"/>
      <c r="E26" s="1037"/>
      <c r="F26" s="1038" t="s">
        <v>1625</v>
      </c>
      <c r="G26" s="1038"/>
      <c r="H26" s="650" t="s">
        <v>1626</v>
      </c>
      <c r="I26" s="650" t="s">
        <v>1627</v>
      </c>
      <c r="J26" s="650" t="s">
        <v>1623</v>
      </c>
      <c r="K26" s="77">
        <v>1</v>
      </c>
      <c r="L26" s="656">
        <v>43040</v>
      </c>
      <c r="M26" s="656">
        <v>43069</v>
      </c>
      <c r="N26" s="657">
        <f t="shared" si="0"/>
        <v>4.1428571428571432</v>
      </c>
      <c r="O26" s="653">
        <v>1</v>
      </c>
      <c r="P26" s="653">
        <f t="shared" si="1"/>
        <v>1</v>
      </c>
      <c r="Q26" s="655" t="str">
        <f>IF(ISNUMBER(P26),IF(P26=100%,"CUMPLIDA",IF(AND(ISNUMBER(M26),ISNUMBER(ITRC!$Q$5)), IF(M26&lt;ITRC!$Q$5,"INCUMPLIDA","PROCESO"), "VALIDAR FECHA")),"SIN VALOR AVANCE")</f>
        <v>CUMPLIDA</v>
      </c>
      <c r="R26" s="654" t="s">
        <v>1561</v>
      </c>
    </row>
    <row r="27" spans="2:18" ht="105.75" x14ac:dyDescent="0.2">
      <c r="B27" s="75" t="s">
        <v>12</v>
      </c>
      <c r="C27" s="76" t="s">
        <v>9</v>
      </c>
      <c r="D27" s="1037"/>
      <c r="E27" s="1037"/>
      <c r="F27" s="1038"/>
      <c r="G27" s="1038"/>
      <c r="H27" s="650" t="s">
        <v>1628</v>
      </c>
      <c r="I27" s="650" t="s">
        <v>1627</v>
      </c>
      <c r="J27" s="650" t="s">
        <v>1629</v>
      </c>
      <c r="K27" s="77">
        <v>1</v>
      </c>
      <c r="L27" s="656">
        <v>42979</v>
      </c>
      <c r="M27" s="656">
        <v>43038</v>
      </c>
      <c r="N27" s="657">
        <f t="shared" si="0"/>
        <v>8.4285714285714288</v>
      </c>
      <c r="O27" s="653">
        <v>1</v>
      </c>
      <c r="P27" s="653">
        <f t="shared" si="1"/>
        <v>1</v>
      </c>
      <c r="Q27" s="655" t="str">
        <f>IF(ISNUMBER(P27),IF(P27=100%,"CUMPLIDA",IF(AND(ISNUMBER(M27),ISNUMBER(ITRC!$Q$5)), IF(M27&lt;ITRC!$Q$5,"INCUMPLIDA","PROCESO"), "VALIDAR FECHA")),"SIN VALOR AVANCE")</f>
        <v>CUMPLIDA</v>
      </c>
      <c r="R27" s="654" t="s">
        <v>1561</v>
      </c>
    </row>
    <row r="28" spans="2:18" ht="105.75" x14ac:dyDescent="0.2">
      <c r="B28" s="75" t="s">
        <v>12</v>
      </c>
      <c r="C28" s="76" t="s">
        <v>9</v>
      </c>
      <c r="D28" s="1037"/>
      <c r="E28" s="1037"/>
      <c r="F28" s="1038"/>
      <c r="G28" s="1038"/>
      <c r="H28" s="1063" t="s">
        <v>1630</v>
      </c>
      <c r="I28" s="1038" t="s">
        <v>1631</v>
      </c>
      <c r="J28" s="650" t="s">
        <v>1632</v>
      </c>
      <c r="K28" s="77">
        <v>1</v>
      </c>
      <c r="L28" s="656">
        <v>43021</v>
      </c>
      <c r="M28" s="656">
        <v>43039</v>
      </c>
      <c r="N28" s="657">
        <f t="shared" si="0"/>
        <v>2.5714285714285716</v>
      </c>
      <c r="O28" s="653">
        <v>1</v>
      </c>
      <c r="P28" s="653">
        <f t="shared" si="1"/>
        <v>1</v>
      </c>
      <c r="Q28" s="655" t="str">
        <f>IF(ISNUMBER(P28),IF(P28=100%,"CUMPLIDA",IF(AND(ISNUMBER(M28),ISNUMBER(ITRC!$Q$5)), IF(M28&lt;ITRC!$Q$5,"INCUMPLIDA","PROCESO"), "VALIDAR FECHA")),"SIN VALOR AVANCE")</f>
        <v>CUMPLIDA</v>
      </c>
      <c r="R28" s="654" t="s">
        <v>1561</v>
      </c>
    </row>
    <row r="29" spans="2:18" ht="105.75" x14ac:dyDescent="0.2">
      <c r="B29" s="75" t="s">
        <v>12</v>
      </c>
      <c r="C29" s="76" t="s">
        <v>9</v>
      </c>
      <c r="D29" s="1037"/>
      <c r="E29" s="1037"/>
      <c r="F29" s="1038" t="s">
        <v>1633</v>
      </c>
      <c r="G29" s="1038"/>
      <c r="H29" s="1063"/>
      <c r="I29" s="1038"/>
      <c r="J29" s="650" t="s">
        <v>1634</v>
      </c>
      <c r="K29" s="77">
        <v>1</v>
      </c>
      <c r="L29" s="656">
        <v>43040</v>
      </c>
      <c r="M29" s="656">
        <v>43100</v>
      </c>
      <c r="N29" s="657">
        <f t="shared" si="0"/>
        <v>8.5714285714285712</v>
      </c>
      <c r="O29" s="653">
        <v>1</v>
      </c>
      <c r="P29" s="653">
        <f t="shared" si="1"/>
        <v>1</v>
      </c>
      <c r="Q29" s="655" t="str">
        <f>IF(ISNUMBER(P29),IF(P29=100%,"CUMPLIDA",IF(AND(ISNUMBER(M29),ISNUMBER(ITRC!$Q$5)), IF(M29&lt;ITRC!$Q$5,"INCUMPLIDA","PROCESO"), "VALIDAR FECHA")),"SIN VALOR AVANCE")</f>
        <v>CUMPLIDA</v>
      </c>
      <c r="R29" s="654" t="s">
        <v>1635</v>
      </c>
    </row>
    <row r="30" spans="2:18" ht="105.75" x14ac:dyDescent="0.2">
      <c r="B30" s="75" t="s">
        <v>12</v>
      </c>
      <c r="C30" s="76" t="s">
        <v>9</v>
      </c>
      <c r="D30" s="1037"/>
      <c r="E30" s="1037"/>
      <c r="F30" s="1038"/>
      <c r="G30" s="1038"/>
      <c r="H30" s="650" t="s">
        <v>1636</v>
      </c>
      <c r="I30" s="650" t="s">
        <v>1637</v>
      </c>
      <c r="J30" s="650" t="s">
        <v>1638</v>
      </c>
      <c r="K30" s="77">
        <v>1</v>
      </c>
      <c r="L30" s="656">
        <v>43009</v>
      </c>
      <c r="M30" s="656">
        <v>43830</v>
      </c>
      <c r="N30" s="657">
        <f t="shared" si="0"/>
        <v>117.28571428571429</v>
      </c>
      <c r="O30" s="653">
        <v>1</v>
      </c>
      <c r="P30" s="653">
        <f t="shared" si="1"/>
        <v>1</v>
      </c>
      <c r="Q30" s="655" t="str">
        <f>IF(ISNUMBER(P30),IF(P30=100%,"CUMPLIDA",IF(AND(ISNUMBER(M30),ISNUMBER(ITRC!$Q$5)), IF(M30&lt;ITRC!$Q$5,"INCUMPLIDA","PROCESO"), "VALIDAR FECHA")),"SIN VALOR AVANCE")</f>
        <v>CUMPLIDA</v>
      </c>
      <c r="R30" s="654" t="s">
        <v>1635</v>
      </c>
    </row>
    <row r="31" spans="2:18" ht="105.75" x14ac:dyDescent="0.2">
      <c r="B31" s="75" t="s">
        <v>12</v>
      </c>
      <c r="C31" s="76" t="s">
        <v>9</v>
      </c>
      <c r="D31" s="1037"/>
      <c r="E31" s="1037"/>
      <c r="F31" s="1038"/>
      <c r="G31" s="1038"/>
      <c r="H31" s="650" t="s">
        <v>1639</v>
      </c>
      <c r="I31" s="650" t="s">
        <v>1640</v>
      </c>
      <c r="J31" s="650" t="s">
        <v>1641</v>
      </c>
      <c r="K31" s="77">
        <v>1</v>
      </c>
      <c r="L31" s="656">
        <v>44013</v>
      </c>
      <c r="M31" s="656">
        <v>44195</v>
      </c>
      <c r="N31" s="657">
        <f t="shared" si="0"/>
        <v>26</v>
      </c>
      <c r="O31" s="653">
        <v>1</v>
      </c>
      <c r="P31" s="653">
        <f t="shared" si="1"/>
        <v>1</v>
      </c>
      <c r="Q31" s="655" t="str">
        <f>IF(ISNUMBER(P31),IF(P31=100%,"CUMPLIDA",IF(AND(ISNUMBER(M31),ISNUMBER(ITRC!$Q$5)), IF(M31&lt;ITRC!$Q$5,"INCUMPLIDA","PROCESO"), "VALIDAR FECHA")),"SIN VALOR AVANCE")</f>
        <v>CUMPLIDA</v>
      </c>
      <c r="R31" s="654" t="s">
        <v>1635</v>
      </c>
    </row>
    <row r="32" spans="2:18" ht="165.75" x14ac:dyDescent="0.2">
      <c r="B32" s="75" t="s">
        <v>12</v>
      </c>
      <c r="C32" s="76" t="s">
        <v>9</v>
      </c>
      <c r="D32" s="1037"/>
      <c r="E32" s="1037"/>
      <c r="F32" s="1038" t="s">
        <v>1642</v>
      </c>
      <c r="G32" s="1038"/>
      <c r="H32" s="650" t="s">
        <v>1643</v>
      </c>
      <c r="I32" s="650" t="s">
        <v>1644</v>
      </c>
      <c r="J32" s="650" t="s">
        <v>1645</v>
      </c>
      <c r="K32" s="77">
        <v>1</v>
      </c>
      <c r="L32" s="656">
        <v>44773</v>
      </c>
      <c r="M32" s="656">
        <v>44985</v>
      </c>
      <c r="N32" s="657">
        <f t="shared" si="0"/>
        <v>30.285714285714285</v>
      </c>
      <c r="O32" s="653">
        <v>0.48</v>
      </c>
      <c r="P32" s="653">
        <f t="shared" si="1"/>
        <v>0.48</v>
      </c>
      <c r="Q32" s="655" t="str">
        <f>IF(ISNUMBER(P32),IF(P32=100%,"CUMPLIDA",IF(AND(ISNUMBER(M32),ISNUMBER(ITRC!$Q$5)), IF(M32&lt;ITRC!$Q$5,"INCUMPLIDA","PROCESO"), "VALIDAR FECHA")),"SIN VALOR AVANCE")</f>
        <v>PROCESO</v>
      </c>
      <c r="R32" s="654" t="s">
        <v>1646</v>
      </c>
    </row>
    <row r="33" spans="2:18" ht="195.75" x14ac:dyDescent="0.2">
      <c r="B33" s="75" t="s">
        <v>12</v>
      </c>
      <c r="C33" s="76" t="s">
        <v>9</v>
      </c>
      <c r="D33" s="1037"/>
      <c r="E33" s="1037"/>
      <c r="F33" s="1038"/>
      <c r="G33" s="1038"/>
      <c r="H33" s="1038" t="s">
        <v>1647</v>
      </c>
      <c r="I33" s="650" t="s">
        <v>1644</v>
      </c>
      <c r="J33" s="650" t="s">
        <v>1648</v>
      </c>
      <c r="K33" s="77">
        <v>1</v>
      </c>
      <c r="L33" s="656">
        <v>44926</v>
      </c>
      <c r="M33" s="656">
        <v>45107</v>
      </c>
      <c r="N33" s="657">
        <f t="shared" si="0"/>
        <v>25.857142857142858</v>
      </c>
      <c r="O33" s="653">
        <v>0</v>
      </c>
      <c r="P33" s="653">
        <f t="shared" si="1"/>
        <v>0</v>
      </c>
      <c r="Q33" s="655" t="str">
        <f>IF(ISNUMBER(P33),IF(P33=100%,"CUMPLIDA",IF(AND(ISNUMBER(M33),ISNUMBER(ITRC!$Q$5)), IF(M33&lt;ITRC!$Q$5,"INCUMPLIDA","PROCESO"), "VALIDAR FECHA")),"SIN VALOR AVANCE")</f>
        <v>PROCESO</v>
      </c>
      <c r="R33" s="654" t="s">
        <v>1649</v>
      </c>
    </row>
    <row r="34" spans="2:18" ht="195.75" x14ac:dyDescent="0.2">
      <c r="B34" s="75" t="s">
        <v>12</v>
      </c>
      <c r="C34" s="76" t="s">
        <v>9</v>
      </c>
      <c r="D34" s="1037"/>
      <c r="E34" s="1037"/>
      <c r="F34" s="1038"/>
      <c r="G34" s="1038"/>
      <c r="H34" s="1038"/>
      <c r="I34" s="650" t="s">
        <v>1644</v>
      </c>
      <c r="J34" s="650" t="s">
        <v>1650</v>
      </c>
      <c r="K34" s="77">
        <v>1</v>
      </c>
      <c r="L34" s="656">
        <v>44927</v>
      </c>
      <c r="M34" s="656">
        <v>45291</v>
      </c>
      <c r="N34" s="657">
        <f t="shared" si="0"/>
        <v>52</v>
      </c>
      <c r="O34" s="653">
        <v>0</v>
      </c>
      <c r="P34" s="653">
        <f t="shared" si="1"/>
        <v>0</v>
      </c>
      <c r="Q34" s="655" t="str">
        <f>IF(ISNUMBER(P34),IF(P34=100%,"CUMPLIDA",IF(AND(ISNUMBER(M34),ISNUMBER(ITRC!$Q$5)), IF(M34&lt;ITRC!$Q$5,"INCUMPLIDA","PROCESO"), "VALIDAR FECHA")),"SIN VALOR AVANCE")</f>
        <v>PROCESO</v>
      </c>
      <c r="R34" s="654" t="s">
        <v>1649</v>
      </c>
    </row>
    <row r="35" spans="2:18" ht="195.75" x14ac:dyDescent="0.2">
      <c r="B35" s="75" t="s">
        <v>12</v>
      </c>
      <c r="C35" s="76" t="s">
        <v>9</v>
      </c>
      <c r="D35" s="1037"/>
      <c r="E35" s="1037"/>
      <c r="F35" s="1038" t="s">
        <v>1651</v>
      </c>
      <c r="G35" s="1038"/>
      <c r="H35" s="650" t="s">
        <v>1652</v>
      </c>
      <c r="I35" s="650" t="s">
        <v>1644</v>
      </c>
      <c r="J35" s="650" t="s">
        <v>1653</v>
      </c>
      <c r="K35" s="77">
        <v>1</v>
      </c>
      <c r="L35" s="656">
        <v>45292</v>
      </c>
      <c r="M35" s="656">
        <v>45657</v>
      </c>
      <c r="N35" s="657">
        <f t="shared" si="0"/>
        <v>52.142857142857146</v>
      </c>
      <c r="O35" s="653">
        <v>0</v>
      </c>
      <c r="P35" s="653">
        <f t="shared" si="1"/>
        <v>0</v>
      </c>
      <c r="Q35" s="655" t="str">
        <f>IF(ISNUMBER(P35),IF(P35=100%,"CUMPLIDA",IF(AND(ISNUMBER(M35),ISNUMBER(ITRC!$Q$5)), IF(M35&lt;ITRC!$Q$5,"INCUMPLIDA","PROCESO"), "VALIDAR FECHA")),"SIN VALOR AVANCE")</f>
        <v>PROCESO</v>
      </c>
      <c r="R35" s="654" t="s">
        <v>1649</v>
      </c>
    </row>
    <row r="36" spans="2:18" ht="100.9" customHeight="1" x14ac:dyDescent="0.2">
      <c r="B36" s="75" t="s">
        <v>12</v>
      </c>
      <c r="C36" s="76" t="s">
        <v>9</v>
      </c>
      <c r="D36" s="1037"/>
      <c r="E36" s="1037"/>
      <c r="F36" s="1038"/>
      <c r="G36" s="1038"/>
      <c r="H36" s="650" t="s">
        <v>1654</v>
      </c>
      <c r="I36" s="650" t="s">
        <v>1655</v>
      </c>
      <c r="J36" s="650" t="s">
        <v>1656</v>
      </c>
      <c r="K36" s="77">
        <v>3</v>
      </c>
      <c r="L36" s="656">
        <v>43009</v>
      </c>
      <c r="M36" s="656">
        <v>43374</v>
      </c>
      <c r="N36" s="657">
        <f t="shared" si="0"/>
        <v>52.142857142857146</v>
      </c>
      <c r="O36" s="653">
        <v>1</v>
      </c>
      <c r="P36" s="653">
        <f t="shared" si="1"/>
        <v>1</v>
      </c>
      <c r="Q36" s="655" t="str">
        <f>IF(ISNUMBER(P36),IF(P36=100%,"CUMPLIDA",IF(AND(ISNUMBER(M36),ISNUMBER(ITRC!$Q$5)), IF(M36&lt;ITRC!$Q$5,"INCUMPLIDA","PROCESO"), "VALIDAR FECHA")),"SIN VALOR AVANCE")</f>
        <v>CUMPLIDA</v>
      </c>
      <c r="R36" s="654" t="s">
        <v>1657</v>
      </c>
    </row>
    <row r="37" spans="2:18" ht="105.75" x14ac:dyDescent="0.2">
      <c r="B37" s="75" t="s">
        <v>12</v>
      </c>
      <c r="C37" s="76" t="s">
        <v>9</v>
      </c>
      <c r="D37" s="1037"/>
      <c r="E37" s="1037"/>
      <c r="F37" s="1038"/>
      <c r="G37" s="1038"/>
      <c r="H37" s="650" t="s">
        <v>1658</v>
      </c>
      <c r="I37" s="650" t="s">
        <v>1659</v>
      </c>
      <c r="J37" s="650" t="s">
        <v>1660</v>
      </c>
      <c r="K37" s="77">
        <v>1</v>
      </c>
      <c r="L37" s="656">
        <v>42948</v>
      </c>
      <c r="M37" s="656" t="s">
        <v>1661</v>
      </c>
      <c r="N37" s="657" t="e">
        <f t="shared" si="0"/>
        <v>#VALUE!</v>
      </c>
      <c r="O37" s="653">
        <v>1</v>
      </c>
      <c r="P37" s="653">
        <f t="shared" si="1"/>
        <v>1</v>
      </c>
      <c r="Q37" s="655" t="str">
        <f>IF(ISNUMBER(P37),IF(P37=100%,"CUMPLIDA",IF(AND(ISNUMBER(M37),ISNUMBER(ITRC!$Q$5)), IF(M37&lt;ITRC!$Q$5,"INCUMPLIDA","PROCESO"), "VALIDAR FECHA")),"SIN VALOR AVANCE")</f>
        <v>CUMPLIDA</v>
      </c>
      <c r="R37" s="654" t="s">
        <v>1662</v>
      </c>
    </row>
    <row r="38" spans="2:18" ht="90.75" x14ac:dyDescent="0.2">
      <c r="B38" s="75" t="s">
        <v>12</v>
      </c>
      <c r="C38" s="76" t="s">
        <v>9</v>
      </c>
      <c r="D38" s="1037"/>
      <c r="E38" s="1037"/>
      <c r="F38" s="1038"/>
      <c r="G38" s="1038"/>
      <c r="H38" s="650" t="s">
        <v>1663</v>
      </c>
      <c r="I38" s="650" t="s">
        <v>1664</v>
      </c>
      <c r="J38" s="650" t="s">
        <v>175</v>
      </c>
      <c r="K38" s="77">
        <v>1</v>
      </c>
      <c r="L38" s="656">
        <v>42979</v>
      </c>
      <c r="M38" s="656">
        <v>43344</v>
      </c>
      <c r="N38" s="657">
        <f t="shared" si="0"/>
        <v>52.142857142857146</v>
      </c>
      <c r="O38" s="653">
        <v>1</v>
      </c>
      <c r="P38" s="653">
        <f t="shared" si="1"/>
        <v>1</v>
      </c>
      <c r="Q38" s="655" t="str">
        <f>IF(ISNUMBER(P38),IF(P38=100%,"CUMPLIDA",IF(AND(ISNUMBER(M38),ISNUMBER(ITRC!$Q$5)), IF(M38&lt;ITRC!$Q$5,"INCUMPLIDA","PROCESO"), "VALIDAR FECHA")),"SIN VALOR AVANCE")</f>
        <v>CUMPLIDA</v>
      </c>
      <c r="R38" s="654" t="s">
        <v>1665</v>
      </c>
    </row>
    <row r="39" spans="2:18" ht="90.75" x14ac:dyDescent="0.2">
      <c r="B39" s="75" t="s">
        <v>12</v>
      </c>
      <c r="C39" s="76" t="s">
        <v>9</v>
      </c>
      <c r="D39" s="1037"/>
      <c r="E39" s="1037"/>
      <c r="F39" s="1038"/>
      <c r="G39" s="1038"/>
      <c r="H39" s="650" t="s">
        <v>1666</v>
      </c>
      <c r="I39" s="650" t="s">
        <v>1667</v>
      </c>
      <c r="J39" s="650" t="s">
        <v>1668</v>
      </c>
      <c r="K39" s="653">
        <v>1</v>
      </c>
      <c r="L39" s="656">
        <v>43101</v>
      </c>
      <c r="M39" s="656">
        <v>43465</v>
      </c>
      <c r="N39" s="657">
        <f t="shared" si="0"/>
        <v>52</v>
      </c>
      <c r="O39" s="653">
        <v>1</v>
      </c>
      <c r="P39" s="653">
        <f t="shared" si="1"/>
        <v>1</v>
      </c>
      <c r="Q39" s="655" t="str">
        <f>IF(ISNUMBER(P39),IF(P39=100%,"CUMPLIDA",IF(AND(ISNUMBER(M39),ISNUMBER(ITRC!$Q$5)), IF(M39&lt;ITRC!$Q$5,"INCUMPLIDA","PROCESO"), "VALIDAR FECHA")),"SIN VALOR AVANCE")</f>
        <v>CUMPLIDA</v>
      </c>
      <c r="R39" s="654" t="s">
        <v>1669</v>
      </c>
    </row>
    <row r="40" spans="2:18" ht="90.75" x14ac:dyDescent="0.2">
      <c r="B40" s="75" t="s">
        <v>12</v>
      </c>
      <c r="C40" s="76" t="s">
        <v>9</v>
      </c>
      <c r="D40" s="1037"/>
      <c r="E40" s="1037"/>
      <c r="F40" s="1038"/>
      <c r="G40" s="1038"/>
      <c r="H40" s="650" t="s">
        <v>1670</v>
      </c>
      <c r="I40" s="650" t="s">
        <v>1671</v>
      </c>
      <c r="J40" s="650" t="s">
        <v>1672</v>
      </c>
      <c r="K40" s="77">
        <v>6</v>
      </c>
      <c r="L40" s="656">
        <v>43009</v>
      </c>
      <c r="M40" s="656">
        <v>43374</v>
      </c>
      <c r="N40" s="657">
        <f t="shared" si="0"/>
        <v>52.142857142857146</v>
      </c>
      <c r="O40" s="653">
        <v>1</v>
      </c>
      <c r="P40" s="653">
        <f t="shared" si="1"/>
        <v>1</v>
      </c>
      <c r="Q40" s="655" t="str">
        <f>IF(ISNUMBER(P40),IF(P40=100%,"CUMPLIDA",IF(AND(ISNUMBER(M40),ISNUMBER(ITRC!$Q$5)), IF(M40&lt;ITRC!$Q$5,"INCUMPLIDA","PROCESO"), "VALIDAR FECHA")),"SIN VALOR AVANCE")</f>
        <v>CUMPLIDA</v>
      </c>
      <c r="R40" s="654" t="s">
        <v>1673</v>
      </c>
    </row>
    <row r="41" spans="2:18" ht="105.75" x14ac:dyDescent="0.2">
      <c r="B41" s="75" t="s">
        <v>12</v>
      </c>
      <c r="C41" s="76" t="s">
        <v>9</v>
      </c>
      <c r="D41" s="1037"/>
      <c r="E41" s="1037"/>
      <c r="F41" s="1038"/>
      <c r="G41" s="1038"/>
      <c r="H41" s="650" t="s">
        <v>1674</v>
      </c>
      <c r="I41" s="650" t="s">
        <v>1627</v>
      </c>
      <c r="J41" s="650" t="s">
        <v>1675</v>
      </c>
      <c r="K41" s="653">
        <v>1</v>
      </c>
      <c r="L41" s="656">
        <v>43344</v>
      </c>
      <c r="M41" s="656">
        <v>43830</v>
      </c>
      <c r="N41" s="657">
        <f t="shared" si="0"/>
        <v>69.428571428571431</v>
      </c>
      <c r="O41" s="653">
        <v>1</v>
      </c>
      <c r="P41" s="653">
        <f t="shared" si="1"/>
        <v>1</v>
      </c>
      <c r="Q41" s="655" t="str">
        <f>IF(ISNUMBER(P41),IF(P41=100%,"CUMPLIDA",IF(AND(ISNUMBER(M41),ISNUMBER(ITRC!$Q$5)), IF(M41&lt;ITRC!$Q$5,"INCUMPLIDA","PROCESO"), "VALIDAR FECHA")),"SIN VALOR AVANCE")</f>
        <v>CUMPLIDA</v>
      </c>
      <c r="R41" s="654" t="s">
        <v>1561</v>
      </c>
    </row>
    <row r="42" spans="2:18" ht="100.9" customHeight="1" x14ac:dyDescent="0.2">
      <c r="B42" s="75" t="s">
        <v>12</v>
      </c>
      <c r="C42" s="76" t="s">
        <v>9</v>
      </c>
      <c r="D42" s="1037" t="s">
        <v>1676</v>
      </c>
      <c r="E42" s="1037" t="s">
        <v>1677</v>
      </c>
      <c r="F42" s="1038" t="s">
        <v>1678</v>
      </c>
      <c r="G42" s="1038" t="s">
        <v>1679</v>
      </c>
      <c r="H42" s="650" t="s">
        <v>1680</v>
      </c>
      <c r="I42" s="650" t="s">
        <v>1681</v>
      </c>
      <c r="J42" s="650" t="s">
        <v>1682</v>
      </c>
      <c r="K42" s="660">
        <v>6432363831</v>
      </c>
      <c r="L42" s="656">
        <v>43040</v>
      </c>
      <c r="M42" s="656">
        <v>44316</v>
      </c>
      <c r="N42" s="657">
        <f t="shared" si="0"/>
        <v>182.28571428571428</v>
      </c>
      <c r="O42" s="653">
        <v>1</v>
      </c>
      <c r="P42" s="653">
        <f t="shared" si="1"/>
        <v>1</v>
      </c>
      <c r="Q42" s="655" t="str">
        <f>IF(ISNUMBER(P42),IF(P42=100%,"CUMPLIDA",IF(AND(ISNUMBER(M42),ISNUMBER(ITRC!$Q$5)), IF(M42&lt;ITRC!$Q$5,"INCUMPLIDA","PROCESO"), "VALIDAR FECHA")),"SIN VALOR AVANCE")</f>
        <v>CUMPLIDA</v>
      </c>
      <c r="R42" s="654" t="s">
        <v>1683</v>
      </c>
    </row>
    <row r="43" spans="2:18" ht="105.75" x14ac:dyDescent="0.2">
      <c r="B43" s="75" t="s">
        <v>12</v>
      </c>
      <c r="C43" s="76" t="s">
        <v>9</v>
      </c>
      <c r="D43" s="1037"/>
      <c r="E43" s="1037"/>
      <c r="F43" s="1038"/>
      <c r="G43" s="1038"/>
      <c r="H43" s="650" t="s">
        <v>1684</v>
      </c>
      <c r="I43" s="650" t="s">
        <v>1681</v>
      </c>
      <c r="J43" s="650" t="s">
        <v>1682</v>
      </c>
      <c r="K43" s="660">
        <v>43631471</v>
      </c>
      <c r="L43" s="656">
        <v>43040</v>
      </c>
      <c r="M43" s="656">
        <v>43434</v>
      </c>
      <c r="N43" s="657">
        <f t="shared" si="0"/>
        <v>56.285714285714285</v>
      </c>
      <c r="O43" s="653">
        <v>1</v>
      </c>
      <c r="P43" s="653">
        <f t="shared" si="1"/>
        <v>1</v>
      </c>
      <c r="Q43" s="655" t="str">
        <f>IF(ISNUMBER(P43),IF(P43=100%,"CUMPLIDA",IF(AND(ISNUMBER(M43),ISNUMBER(ITRC!$Q$5)), IF(M43&lt;ITRC!$Q$5,"INCUMPLIDA","PROCESO"), "VALIDAR FECHA")),"SIN VALOR AVANCE")</f>
        <v>CUMPLIDA</v>
      </c>
      <c r="R43" s="654" t="s">
        <v>1685</v>
      </c>
    </row>
    <row r="44" spans="2:18" ht="120.75" x14ac:dyDescent="0.2">
      <c r="B44" s="75" t="s">
        <v>12</v>
      </c>
      <c r="C44" s="76" t="s">
        <v>9</v>
      </c>
      <c r="D44" s="1037"/>
      <c r="E44" s="1037"/>
      <c r="F44" s="1038"/>
      <c r="G44" s="1038"/>
      <c r="H44" s="650" t="s">
        <v>1686</v>
      </c>
      <c r="I44" s="650" t="s">
        <v>1681</v>
      </c>
      <c r="J44" s="650" t="s">
        <v>1682</v>
      </c>
      <c r="K44" s="660">
        <v>11623780528.950001</v>
      </c>
      <c r="L44" s="656">
        <v>43040</v>
      </c>
      <c r="M44" s="656">
        <v>44865</v>
      </c>
      <c r="N44" s="657">
        <f t="shared" si="0"/>
        <v>260.71428571428572</v>
      </c>
      <c r="O44" s="653">
        <v>0.9909</v>
      </c>
      <c r="P44" s="653">
        <f t="shared" si="1"/>
        <v>0.9909</v>
      </c>
      <c r="Q44" s="655" t="str">
        <f>IF(ISNUMBER(P44),IF(P44=100%,"CUMPLIDA",IF(AND(ISNUMBER(M44),ISNUMBER(ITRC!$Q$5)), IF(M44&lt;ITRC!$Q$5,"INCUMPLIDA","PROCESO"), "VALIDAR FECHA")),"SIN VALOR AVANCE")</f>
        <v>PROCESO</v>
      </c>
      <c r="R44" s="654" t="s">
        <v>1687</v>
      </c>
    </row>
    <row r="45" spans="2:18" ht="105.75" x14ac:dyDescent="0.2">
      <c r="B45" s="75" t="s">
        <v>12</v>
      </c>
      <c r="C45" s="76" t="s">
        <v>9</v>
      </c>
      <c r="D45" s="1037"/>
      <c r="E45" s="1037"/>
      <c r="F45" s="1038"/>
      <c r="G45" s="1038"/>
      <c r="H45" s="650" t="s">
        <v>1688</v>
      </c>
      <c r="I45" s="650" t="s">
        <v>1681</v>
      </c>
      <c r="J45" s="650" t="s">
        <v>1682</v>
      </c>
      <c r="K45" s="660">
        <v>1251159219</v>
      </c>
      <c r="L45" s="656">
        <v>43040</v>
      </c>
      <c r="M45" s="656">
        <v>44865</v>
      </c>
      <c r="N45" s="657">
        <f t="shared" si="0"/>
        <v>260.71428571428572</v>
      </c>
      <c r="O45" s="653">
        <v>0.87080000000000002</v>
      </c>
      <c r="P45" s="653">
        <f t="shared" si="1"/>
        <v>0.87080000000000002</v>
      </c>
      <c r="Q45" s="655" t="str">
        <f>IF(ISNUMBER(P45),IF(P45=100%,"CUMPLIDA",IF(AND(ISNUMBER(M45),ISNUMBER(ITRC!$Q$5)), IF(M45&lt;ITRC!$Q$5,"INCUMPLIDA","PROCESO"), "VALIDAR FECHA")),"SIN VALOR AVANCE")</f>
        <v>PROCESO</v>
      </c>
      <c r="R45" s="654" t="s">
        <v>1689</v>
      </c>
    </row>
    <row r="46" spans="2:18" ht="105.75" x14ac:dyDescent="0.2">
      <c r="B46" s="75" t="s">
        <v>12</v>
      </c>
      <c r="C46" s="76" t="s">
        <v>9</v>
      </c>
      <c r="D46" s="1037"/>
      <c r="E46" s="1037"/>
      <c r="F46" s="1038"/>
      <c r="G46" s="1038"/>
      <c r="H46" s="650" t="s">
        <v>1690</v>
      </c>
      <c r="I46" s="650" t="s">
        <v>1691</v>
      </c>
      <c r="J46" s="650" t="s">
        <v>1692</v>
      </c>
      <c r="K46" s="77">
        <v>42</v>
      </c>
      <c r="L46" s="656">
        <v>42948</v>
      </c>
      <c r="M46" s="656">
        <v>43100</v>
      </c>
      <c r="N46" s="657">
        <f t="shared" si="0"/>
        <v>21.714285714285715</v>
      </c>
      <c r="O46" s="653">
        <v>1</v>
      </c>
      <c r="P46" s="653">
        <f t="shared" si="1"/>
        <v>1</v>
      </c>
      <c r="Q46" s="655" t="str">
        <f>IF(ISNUMBER(P46),IF(P46=100%,"CUMPLIDA",IF(AND(ISNUMBER(M46),ISNUMBER(ITRC!$Q$5)), IF(M46&lt;ITRC!$Q$5,"INCUMPLIDA","PROCESO"), "VALIDAR FECHA")),"SIN VALOR AVANCE")</f>
        <v>CUMPLIDA</v>
      </c>
      <c r="R46" s="654" t="s">
        <v>1561</v>
      </c>
    </row>
    <row r="47" spans="2:18" ht="105.75" x14ac:dyDescent="0.2">
      <c r="B47" s="75" t="s">
        <v>12</v>
      </c>
      <c r="C47" s="76" t="s">
        <v>9</v>
      </c>
      <c r="D47" s="1037"/>
      <c r="E47" s="1037"/>
      <c r="F47" s="1038"/>
      <c r="G47" s="1038"/>
      <c r="H47" s="650" t="s">
        <v>1693</v>
      </c>
      <c r="I47" s="650" t="s">
        <v>1694</v>
      </c>
      <c r="J47" s="650" t="s">
        <v>1695</v>
      </c>
      <c r="K47" s="77">
        <v>42</v>
      </c>
      <c r="L47" s="656">
        <v>42948</v>
      </c>
      <c r="M47" s="656">
        <v>43281</v>
      </c>
      <c r="N47" s="657">
        <f t="shared" si="0"/>
        <v>47.571428571428569</v>
      </c>
      <c r="O47" s="653">
        <v>1</v>
      </c>
      <c r="P47" s="653">
        <f t="shared" si="1"/>
        <v>1</v>
      </c>
      <c r="Q47" s="655" t="str">
        <f>IF(ISNUMBER(P47),IF(P47=100%,"CUMPLIDA",IF(AND(ISNUMBER(M47),ISNUMBER(ITRC!$Q$5)), IF(M47&lt;ITRC!$Q$5,"INCUMPLIDA","PROCESO"), "VALIDAR FECHA")),"SIN VALOR AVANCE")</f>
        <v>CUMPLIDA</v>
      </c>
      <c r="R47" s="654" t="s">
        <v>1561</v>
      </c>
    </row>
    <row r="48" spans="2:18" ht="90.75" x14ac:dyDescent="0.2">
      <c r="B48" s="75" t="s">
        <v>12</v>
      </c>
      <c r="C48" s="76" t="s">
        <v>9</v>
      </c>
      <c r="D48" s="1037"/>
      <c r="E48" s="1037"/>
      <c r="F48" s="1038"/>
      <c r="G48" s="1038"/>
      <c r="H48" s="650" t="s">
        <v>1696</v>
      </c>
      <c r="I48" s="650" t="s">
        <v>1697</v>
      </c>
      <c r="J48" s="650" t="s">
        <v>1698</v>
      </c>
      <c r="K48" s="653">
        <v>1</v>
      </c>
      <c r="L48" s="656">
        <v>43101</v>
      </c>
      <c r="M48" s="656">
        <v>43465</v>
      </c>
      <c r="N48" s="657">
        <f t="shared" si="0"/>
        <v>52</v>
      </c>
      <c r="O48" s="653">
        <v>1</v>
      </c>
      <c r="P48" s="653">
        <f t="shared" si="1"/>
        <v>1</v>
      </c>
      <c r="Q48" s="655" t="str">
        <f>IF(ISNUMBER(P48),IF(P48=100%,"CUMPLIDA",IF(AND(ISNUMBER(M48),ISNUMBER(ITRC!$Q$5)), IF(M48&lt;ITRC!$Q$5,"INCUMPLIDA","PROCESO"), "VALIDAR FECHA")),"SIN VALOR AVANCE")</f>
        <v>CUMPLIDA</v>
      </c>
      <c r="R48" s="654" t="s">
        <v>1699</v>
      </c>
    </row>
    <row r="49" spans="2:18" ht="216" customHeight="1" x14ac:dyDescent="0.2">
      <c r="B49" s="75" t="s">
        <v>12</v>
      </c>
      <c r="C49" s="76" t="s">
        <v>9</v>
      </c>
      <c r="D49" s="1037" t="s">
        <v>1700</v>
      </c>
      <c r="E49" s="1037" t="s">
        <v>1701</v>
      </c>
      <c r="F49" s="650" t="s">
        <v>1702</v>
      </c>
      <c r="G49" s="1038" t="s">
        <v>1703</v>
      </c>
      <c r="H49" s="650" t="s">
        <v>1704</v>
      </c>
      <c r="I49" s="650" t="s">
        <v>1705</v>
      </c>
      <c r="J49" s="650" t="s">
        <v>1706</v>
      </c>
      <c r="K49" s="653">
        <v>0.3</v>
      </c>
      <c r="L49" s="656">
        <v>44061</v>
      </c>
      <c r="M49" s="656">
        <v>44196</v>
      </c>
      <c r="N49" s="657">
        <f t="shared" si="0"/>
        <v>19.285714285714285</v>
      </c>
      <c r="O49" s="653">
        <v>1</v>
      </c>
      <c r="P49" s="653">
        <f t="shared" si="1"/>
        <v>1</v>
      </c>
      <c r="Q49" s="655" t="str">
        <f>IF(ISNUMBER(P49),IF(P49=100%,"CUMPLIDA",IF(AND(ISNUMBER(M49),ISNUMBER(ITRC!$Q$5)), IF(M49&lt;ITRC!$Q$5,"INCUMPLIDA","PROCESO"), "VALIDAR FECHA")),"SIN VALOR AVANCE")</f>
        <v>CUMPLIDA</v>
      </c>
      <c r="R49" s="654" t="s">
        <v>1707</v>
      </c>
    </row>
    <row r="50" spans="2:18" ht="135" x14ac:dyDescent="0.2">
      <c r="B50" s="75" t="s">
        <v>12</v>
      </c>
      <c r="C50" s="76" t="s">
        <v>9</v>
      </c>
      <c r="D50" s="1037"/>
      <c r="E50" s="1037"/>
      <c r="F50" s="650" t="s">
        <v>1708</v>
      </c>
      <c r="G50" s="1038"/>
      <c r="H50" s="650" t="s">
        <v>1709</v>
      </c>
      <c r="I50" s="650" t="s">
        <v>1710</v>
      </c>
      <c r="J50" s="650" t="s">
        <v>1711</v>
      </c>
      <c r="K50" s="653">
        <v>1</v>
      </c>
      <c r="L50" s="656">
        <v>44061</v>
      </c>
      <c r="M50" s="656">
        <v>44196</v>
      </c>
      <c r="N50" s="657">
        <f t="shared" si="0"/>
        <v>19.285714285714285</v>
      </c>
      <c r="O50" s="653">
        <v>1</v>
      </c>
      <c r="P50" s="653">
        <f t="shared" si="1"/>
        <v>1</v>
      </c>
      <c r="Q50" s="655" t="str">
        <f>IF(ISNUMBER(P50),IF(P50=100%,"CUMPLIDA",IF(AND(ISNUMBER(M50),ISNUMBER(ITRC!$Q$5)), IF(M50&lt;ITRC!$Q$5,"INCUMPLIDA","PROCESO"), "VALIDAR FECHA")),"SIN VALOR AVANCE")</f>
        <v>CUMPLIDA</v>
      </c>
      <c r="R50" s="654" t="s">
        <v>1712</v>
      </c>
    </row>
    <row r="51" spans="2:18" ht="120.75" x14ac:dyDescent="0.2">
      <c r="B51" s="75" t="s">
        <v>12</v>
      </c>
      <c r="C51" s="76" t="s">
        <v>9</v>
      </c>
      <c r="D51" s="1037"/>
      <c r="E51" s="1037"/>
      <c r="F51" s="650" t="s">
        <v>1713</v>
      </c>
      <c r="G51" s="1038"/>
      <c r="H51" s="650" t="s">
        <v>1714</v>
      </c>
      <c r="I51" s="650" t="s">
        <v>1715</v>
      </c>
      <c r="J51" s="650" t="s">
        <v>1716</v>
      </c>
      <c r="K51" s="77">
        <v>5</v>
      </c>
      <c r="L51" s="656">
        <v>44061</v>
      </c>
      <c r="M51" s="656">
        <v>44196</v>
      </c>
      <c r="N51" s="657">
        <f t="shared" si="0"/>
        <v>19.285714285714285</v>
      </c>
      <c r="O51" s="653">
        <v>1</v>
      </c>
      <c r="P51" s="653">
        <f t="shared" si="1"/>
        <v>1</v>
      </c>
      <c r="Q51" s="655" t="str">
        <f>IF(ISNUMBER(P51),IF(P51=100%,"CUMPLIDA",IF(AND(ISNUMBER(M51),ISNUMBER(ITRC!$Q$5)), IF(M51&lt;ITRC!$Q$5,"INCUMPLIDA","PROCESO"), "VALIDAR FECHA")),"SIN VALOR AVANCE")</f>
        <v>CUMPLIDA</v>
      </c>
      <c r="R51" s="654" t="s">
        <v>1712</v>
      </c>
    </row>
    <row r="52" spans="2:18" ht="120.75" x14ac:dyDescent="0.2">
      <c r="B52" s="75" t="s">
        <v>12</v>
      </c>
      <c r="C52" s="76" t="s">
        <v>9</v>
      </c>
      <c r="D52" s="1037"/>
      <c r="E52" s="1037"/>
      <c r="F52" s="1038" t="s">
        <v>1717</v>
      </c>
      <c r="G52" s="1038"/>
      <c r="H52" s="650" t="s">
        <v>1718</v>
      </c>
      <c r="I52" s="650" t="s">
        <v>1719</v>
      </c>
      <c r="J52" s="650" t="s">
        <v>1720</v>
      </c>
      <c r="K52" s="77">
        <v>5</v>
      </c>
      <c r="L52" s="656">
        <v>44061</v>
      </c>
      <c r="M52" s="656">
        <v>44196</v>
      </c>
      <c r="N52" s="657">
        <f t="shared" si="0"/>
        <v>19.285714285714285</v>
      </c>
      <c r="O52" s="653">
        <v>1</v>
      </c>
      <c r="P52" s="653">
        <f t="shared" si="1"/>
        <v>1</v>
      </c>
      <c r="Q52" s="655" t="str">
        <f>IF(ISNUMBER(P52),IF(P52=100%,"CUMPLIDA",IF(AND(ISNUMBER(M52),ISNUMBER(ITRC!$Q$5)), IF(M52&lt;ITRC!$Q$5,"INCUMPLIDA","PROCESO"), "VALIDAR FECHA")),"SIN VALOR AVANCE")</f>
        <v>CUMPLIDA</v>
      </c>
      <c r="R52" s="654" t="s">
        <v>1712</v>
      </c>
    </row>
    <row r="53" spans="2:18" ht="120.75" x14ac:dyDescent="0.2">
      <c r="B53" s="75" t="s">
        <v>12</v>
      </c>
      <c r="C53" s="76" t="s">
        <v>9</v>
      </c>
      <c r="D53" s="1037"/>
      <c r="E53" s="1037"/>
      <c r="F53" s="1038"/>
      <c r="G53" s="1038"/>
      <c r="H53" s="650" t="s">
        <v>1721</v>
      </c>
      <c r="I53" s="650" t="s">
        <v>1722</v>
      </c>
      <c r="J53" s="650" t="s">
        <v>1723</v>
      </c>
      <c r="K53" s="77">
        <v>1</v>
      </c>
      <c r="L53" s="656">
        <v>44064</v>
      </c>
      <c r="M53" s="656">
        <v>44196</v>
      </c>
      <c r="N53" s="657">
        <f t="shared" si="0"/>
        <v>18.857142857142858</v>
      </c>
      <c r="O53" s="653">
        <v>1</v>
      </c>
      <c r="P53" s="653">
        <f t="shared" si="1"/>
        <v>1</v>
      </c>
      <c r="Q53" s="655" t="str">
        <f>IF(ISNUMBER(P53),IF(P53=100%,"CUMPLIDA",IF(AND(ISNUMBER(M53),ISNUMBER(ITRC!$Q$5)), IF(M53&lt;ITRC!$Q$5,"INCUMPLIDA","PROCESO"), "VALIDAR FECHA")),"SIN VALOR AVANCE")</f>
        <v>CUMPLIDA</v>
      </c>
      <c r="R53" s="654" t="s">
        <v>1712</v>
      </c>
    </row>
    <row r="54" spans="2:18" ht="120.75" x14ac:dyDescent="0.2">
      <c r="B54" s="75" t="s">
        <v>12</v>
      </c>
      <c r="C54" s="76" t="s">
        <v>9</v>
      </c>
      <c r="D54" s="1037"/>
      <c r="E54" s="1037"/>
      <c r="F54" s="1038"/>
      <c r="G54" s="1038"/>
      <c r="H54" s="650" t="s">
        <v>1724</v>
      </c>
      <c r="I54" s="650" t="s">
        <v>1725</v>
      </c>
      <c r="J54" s="650" t="s">
        <v>1726</v>
      </c>
      <c r="K54" s="77">
        <v>1</v>
      </c>
      <c r="L54" s="656">
        <v>44082</v>
      </c>
      <c r="M54" s="656">
        <v>44135</v>
      </c>
      <c r="N54" s="657">
        <f t="shared" si="0"/>
        <v>7.5714285714285712</v>
      </c>
      <c r="O54" s="653">
        <v>1</v>
      </c>
      <c r="P54" s="653">
        <f t="shared" si="1"/>
        <v>1</v>
      </c>
      <c r="Q54" s="655" t="str">
        <f>IF(ISNUMBER(P54),IF(P54=100%,"CUMPLIDA",IF(AND(ISNUMBER(M54),ISNUMBER(ITRC!$Q$5)), IF(M54&lt;ITRC!$Q$5,"INCUMPLIDA","PROCESO"), "VALIDAR FECHA")),"SIN VALOR AVANCE")</f>
        <v>CUMPLIDA</v>
      </c>
      <c r="R54" s="654" t="s">
        <v>1712</v>
      </c>
    </row>
    <row r="55" spans="2:18" ht="158.44999999999999" customHeight="1" x14ac:dyDescent="0.2">
      <c r="B55" s="75" t="s">
        <v>12</v>
      </c>
      <c r="C55" s="76" t="s">
        <v>9</v>
      </c>
      <c r="D55" s="1037" t="s">
        <v>1727</v>
      </c>
      <c r="E55" s="1037" t="s">
        <v>1728</v>
      </c>
      <c r="F55" s="1038" t="s">
        <v>1729</v>
      </c>
      <c r="G55" s="1038" t="s">
        <v>1730</v>
      </c>
      <c r="H55" s="650" t="s">
        <v>1731</v>
      </c>
      <c r="I55" s="650" t="s">
        <v>1732</v>
      </c>
      <c r="J55" s="650" t="s">
        <v>1733</v>
      </c>
      <c r="K55" s="77">
        <v>8</v>
      </c>
      <c r="L55" s="656">
        <v>44317</v>
      </c>
      <c r="M55" s="656">
        <v>44561</v>
      </c>
      <c r="N55" s="657">
        <f t="shared" si="0"/>
        <v>34.857142857142854</v>
      </c>
      <c r="O55" s="653">
        <v>1</v>
      </c>
      <c r="P55" s="653">
        <f t="shared" si="1"/>
        <v>1</v>
      </c>
      <c r="Q55" s="655" t="str">
        <f>IF(ISNUMBER(P55),IF(P55=100%,"CUMPLIDA",IF(AND(ISNUMBER(M55),ISNUMBER(ITRC!$Q$5)), IF(M55&lt;ITRC!$Q$5,"INCUMPLIDA","PROCESO"), "VALIDAR FECHA")),"SIN VALOR AVANCE")</f>
        <v>CUMPLIDA</v>
      </c>
      <c r="R55" s="654" t="s">
        <v>1734</v>
      </c>
    </row>
    <row r="56" spans="2:18" ht="135.75" x14ac:dyDescent="0.2">
      <c r="B56" s="75" t="s">
        <v>12</v>
      </c>
      <c r="C56" s="76" t="s">
        <v>9</v>
      </c>
      <c r="D56" s="1037"/>
      <c r="E56" s="1037"/>
      <c r="F56" s="1038"/>
      <c r="G56" s="1038"/>
      <c r="H56" s="650" t="s">
        <v>1735</v>
      </c>
      <c r="I56" s="650" t="s">
        <v>1736</v>
      </c>
      <c r="J56" s="650" t="s">
        <v>1737</v>
      </c>
      <c r="K56" s="77">
        <v>8</v>
      </c>
      <c r="L56" s="656">
        <v>44317</v>
      </c>
      <c r="M56" s="656">
        <v>44561</v>
      </c>
      <c r="N56" s="657">
        <f t="shared" si="0"/>
        <v>34.857142857142854</v>
      </c>
      <c r="O56" s="653">
        <v>1</v>
      </c>
      <c r="P56" s="653">
        <f t="shared" si="1"/>
        <v>1</v>
      </c>
      <c r="Q56" s="655" t="str">
        <f>IF(ISNUMBER(P56),IF(P56=100%,"CUMPLIDA",IF(AND(ISNUMBER(M56),ISNUMBER(ITRC!$Q$5)), IF(M56&lt;ITRC!$Q$5,"INCUMPLIDA","PROCESO"), "VALIDAR FECHA")),"SIN VALOR AVANCE")</f>
        <v>CUMPLIDA</v>
      </c>
      <c r="R56" s="654" t="s">
        <v>1738</v>
      </c>
    </row>
    <row r="57" spans="2:18" ht="210" x14ac:dyDescent="0.2">
      <c r="B57" s="75" t="s">
        <v>12</v>
      </c>
      <c r="C57" s="76" t="s">
        <v>9</v>
      </c>
      <c r="D57" s="1037"/>
      <c r="E57" s="1037"/>
      <c r="F57" s="1038"/>
      <c r="G57" s="1038"/>
      <c r="H57" s="650" t="s">
        <v>1739</v>
      </c>
      <c r="I57" s="650" t="s">
        <v>1740</v>
      </c>
      <c r="J57" s="650" t="s">
        <v>1741</v>
      </c>
      <c r="K57" s="77">
        <v>8</v>
      </c>
      <c r="L57" s="656">
        <v>44317</v>
      </c>
      <c r="M57" s="656">
        <v>44561</v>
      </c>
      <c r="N57" s="657">
        <f t="shared" si="0"/>
        <v>34.857142857142854</v>
      </c>
      <c r="O57" s="653">
        <v>1</v>
      </c>
      <c r="P57" s="653">
        <f t="shared" si="1"/>
        <v>1</v>
      </c>
      <c r="Q57" s="655" t="str">
        <f>IF(ISNUMBER(P57),IF(P57=100%,"CUMPLIDA",IF(AND(ISNUMBER(M57),ISNUMBER(ITRC!$Q$5)), IF(M57&lt;ITRC!$Q$5,"INCUMPLIDA","PROCESO"), "VALIDAR FECHA")),"SIN VALOR AVANCE")</f>
        <v>CUMPLIDA</v>
      </c>
      <c r="R57" s="654" t="s">
        <v>1738</v>
      </c>
    </row>
    <row r="58" spans="2:18" ht="135.75" x14ac:dyDescent="0.2">
      <c r="B58" s="75" t="s">
        <v>12</v>
      </c>
      <c r="C58" s="76" t="s">
        <v>9</v>
      </c>
      <c r="D58" s="1037"/>
      <c r="E58" s="1037"/>
      <c r="F58" s="1038"/>
      <c r="G58" s="1038"/>
      <c r="H58" s="650" t="s">
        <v>1742</v>
      </c>
      <c r="I58" s="650" t="s">
        <v>1743</v>
      </c>
      <c r="J58" s="650" t="s">
        <v>1744</v>
      </c>
      <c r="K58" s="77">
        <v>2</v>
      </c>
      <c r="L58" s="656">
        <v>44317</v>
      </c>
      <c r="M58" s="656">
        <v>44560</v>
      </c>
      <c r="N58" s="657">
        <f t="shared" si="0"/>
        <v>34.714285714285715</v>
      </c>
      <c r="O58" s="653">
        <v>1</v>
      </c>
      <c r="P58" s="653">
        <f t="shared" si="1"/>
        <v>1</v>
      </c>
      <c r="Q58" s="655" t="str">
        <f>IF(ISNUMBER(P58),IF(P58=100%,"CUMPLIDA",IF(AND(ISNUMBER(M58),ISNUMBER(ITRC!$Q$5)), IF(M58&lt;ITRC!$Q$5,"INCUMPLIDA","PROCESO"), "VALIDAR FECHA")),"SIN VALOR AVANCE")</f>
        <v>CUMPLIDA</v>
      </c>
      <c r="R58" s="654" t="s">
        <v>1738</v>
      </c>
    </row>
    <row r="59" spans="2:18" ht="135.75" x14ac:dyDescent="0.2">
      <c r="B59" s="75" t="s">
        <v>12</v>
      </c>
      <c r="C59" s="76" t="s">
        <v>9</v>
      </c>
      <c r="D59" s="1037"/>
      <c r="E59" s="1037"/>
      <c r="F59" s="1038" t="s">
        <v>1745</v>
      </c>
      <c r="G59" s="1038"/>
      <c r="H59" s="650" t="s">
        <v>1746</v>
      </c>
      <c r="I59" s="650" t="s">
        <v>1747</v>
      </c>
      <c r="J59" s="650" t="s">
        <v>1045</v>
      </c>
      <c r="K59" s="77">
        <v>1</v>
      </c>
      <c r="L59" s="656">
        <v>44317</v>
      </c>
      <c r="M59" s="656">
        <v>44347</v>
      </c>
      <c r="N59" s="657">
        <f t="shared" si="0"/>
        <v>4.2857142857142856</v>
      </c>
      <c r="O59" s="653">
        <v>1</v>
      </c>
      <c r="P59" s="653">
        <f t="shared" si="1"/>
        <v>1</v>
      </c>
      <c r="Q59" s="655" t="str">
        <f>IF(ISNUMBER(P59),IF(P59=100%,"CUMPLIDA",IF(AND(ISNUMBER(M59),ISNUMBER(ITRC!$Q$5)), IF(M59&lt;ITRC!$Q$5,"INCUMPLIDA","PROCESO"), "VALIDAR FECHA")),"SIN VALOR AVANCE")</f>
        <v>CUMPLIDA</v>
      </c>
      <c r="R59" s="654" t="s">
        <v>1738</v>
      </c>
    </row>
    <row r="60" spans="2:18" ht="135.75" x14ac:dyDescent="0.2">
      <c r="B60" s="75" t="s">
        <v>12</v>
      </c>
      <c r="C60" s="76" t="s">
        <v>9</v>
      </c>
      <c r="D60" s="1037"/>
      <c r="E60" s="1037"/>
      <c r="F60" s="1038"/>
      <c r="G60" s="1038"/>
      <c r="H60" s="650" t="s">
        <v>1748</v>
      </c>
      <c r="I60" s="650" t="s">
        <v>1749</v>
      </c>
      <c r="J60" s="650" t="s">
        <v>1750</v>
      </c>
      <c r="K60" s="77">
        <v>1</v>
      </c>
      <c r="L60" s="656">
        <v>44348</v>
      </c>
      <c r="M60" s="656">
        <v>44377</v>
      </c>
      <c r="N60" s="657">
        <f t="shared" si="0"/>
        <v>4.1428571428571432</v>
      </c>
      <c r="O60" s="653">
        <v>1</v>
      </c>
      <c r="P60" s="653">
        <f t="shared" si="1"/>
        <v>1</v>
      </c>
      <c r="Q60" s="655" t="str">
        <f>IF(ISNUMBER(P60),IF(P60=100%,"CUMPLIDA",IF(AND(ISNUMBER(M60),ISNUMBER(ITRC!$Q$5)), IF(M60&lt;ITRC!$Q$5,"INCUMPLIDA","PROCESO"), "VALIDAR FECHA")),"SIN VALOR AVANCE")</f>
        <v>CUMPLIDA</v>
      </c>
      <c r="R60" s="654" t="s">
        <v>1738</v>
      </c>
    </row>
    <row r="61" spans="2:18" ht="135.75" x14ac:dyDescent="0.2">
      <c r="B61" s="75" t="s">
        <v>12</v>
      </c>
      <c r="C61" s="76" t="s">
        <v>9</v>
      </c>
      <c r="D61" s="1037"/>
      <c r="E61" s="1037"/>
      <c r="F61" s="1038"/>
      <c r="G61" s="1038"/>
      <c r="H61" s="650" t="s">
        <v>1751</v>
      </c>
      <c r="I61" s="650" t="s">
        <v>1752</v>
      </c>
      <c r="J61" s="650" t="s">
        <v>1750</v>
      </c>
      <c r="K61" s="77">
        <v>1</v>
      </c>
      <c r="L61" s="656">
        <v>44348</v>
      </c>
      <c r="M61" s="656">
        <v>44407</v>
      </c>
      <c r="N61" s="657">
        <f t="shared" si="0"/>
        <v>8.4285714285714288</v>
      </c>
      <c r="O61" s="653">
        <v>1</v>
      </c>
      <c r="P61" s="653">
        <f t="shared" si="1"/>
        <v>1</v>
      </c>
      <c r="Q61" s="655" t="str">
        <f>IF(ISNUMBER(P61),IF(P61=100%,"CUMPLIDA",IF(AND(ISNUMBER(M61),ISNUMBER(ITRC!$Q$5)), IF(M61&lt;ITRC!$Q$5,"INCUMPLIDA","PROCESO"), "VALIDAR FECHA")),"SIN VALOR AVANCE")</f>
        <v>CUMPLIDA</v>
      </c>
      <c r="R61" s="654" t="s">
        <v>1738</v>
      </c>
    </row>
    <row r="62" spans="2:18" ht="43.15" customHeight="1" x14ac:dyDescent="0.2">
      <c r="B62" s="75" t="s">
        <v>12</v>
      </c>
      <c r="C62" s="76" t="s">
        <v>9</v>
      </c>
      <c r="D62" s="1037" t="s">
        <v>1753</v>
      </c>
      <c r="E62" s="1037" t="s">
        <v>1754</v>
      </c>
      <c r="F62" s="1038"/>
      <c r="G62" s="1038" t="s">
        <v>1755</v>
      </c>
      <c r="H62" s="650" t="s">
        <v>1756</v>
      </c>
      <c r="I62" s="650" t="s">
        <v>1757</v>
      </c>
      <c r="J62" s="650" t="s">
        <v>1758</v>
      </c>
      <c r="K62" s="77">
        <v>1</v>
      </c>
      <c r="L62" s="656">
        <v>44454</v>
      </c>
      <c r="M62" s="656">
        <v>44561</v>
      </c>
      <c r="N62" s="657">
        <f t="shared" si="0"/>
        <v>15.285714285714286</v>
      </c>
      <c r="O62" s="653">
        <v>1</v>
      </c>
      <c r="P62" s="653">
        <f t="shared" si="1"/>
        <v>1</v>
      </c>
      <c r="Q62" s="655" t="str">
        <f>IF(ISNUMBER(P62),IF(P62=100%,"CUMPLIDA",IF(AND(ISNUMBER(M62),ISNUMBER(ITRC!$Q$5)), IF(M62&lt;ITRC!$Q$5,"INCUMPLIDA","PROCESO"), "VALIDAR FECHA")),"SIN VALOR AVANCE")</f>
        <v>CUMPLIDA</v>
      </c>
      <c r="R62" s="654" t="s">
        <v>1759</v>
      </c>
    </row>
    <row r="63" spans="2:18" ht="135" x14ac:dyDescent="0.2">
      <c r="B63" s="75" t="s">
        <v>12</v>
      </c>
      <c r="C63" s="76" t="s">
        <v>9</v>
      </c>
      <c r="D63" s="1037"/>
      <c r="E63" s="1037"/>
      <c r="F63" s="1038"/>
      <c r="G63" s="1038"/>
      <c r="H63" s="650" t="s">
        <v>1760</v>
      </c>
      <c r="I63" s="650" t="s">
        <v>1761</v>
      </c>
      <c r="J63" s="650" t="s">
        <v>1762</v>
      </c>
      <c r="K63" s="77">
        <v>3</v>
      </c>
      <c r="L63" s="656">
        <v>44470</v>
      </c>
      <c r="M63" s="656">
        <v>44865</v>
      </c>
      <c r="N63" s="657">
        <f t="shared" si="0"/>
        <v>56.428571428571431</v>
      </c>
      <c r="O63" s="653">
        <v>1</v>
      </c>
      <c r="P63" s="653">
        <f t="shared" si="1"/>
        <v>1</v>
      </c>
      <c r="Q63" s="655" t="str">
        <f>IF(ISNUMBER(P63),IF(P63=100%,"CUMPLIDA",IF(AND(ISNUMBER(M63),ISNUMBER(ITRC!$Q$5)), IF(M63&lt;ITRC!$Q$5,"INCUMPLIDA","PROCESO"), "VALIDAR FECHA")),"SIN VALOR AVANCE")</f>
        <v>CUMPLIDA</v>
      </c>
      <c r="R63" s="654" t="s">
        <v>1759</v>
      </c>
    </row>
    <row r="64" spans="2:18" ht="165.75" x14ac:dyDescent="0.2">
      <c r="B64" s="75" t="s">
        <v>12</v>
      </c>
      <c r="C64" s="76" t="s">
        <v>9</v>
      </c>
      <c r="D64" s="1037"/>
      <c r="E64" s="1037"/>
      <c r="F64" s="1038"/>
      <c r="G64" s="1038"/>
      <c r="H64" s="1038" t="s">
        <v>1763</v>
      </c>
      <c r="I64" s="650" t="s">
        <v>1206</v>
      </c>
      <c r="J64" s="650" t="s">
        <v>388</v>
      </c>
      <c r="K64" s="77">
        <v>1</v>
      </c>
      <c r="L64" s="656">
        <v>44197</v>
      </c>
      <c r="M64" s="656">
        <v>44561</v>
      </c>
      <c r="N64" s="657">
        <f t="shared" si="0"/>
        <v>52</v>
      </c>
      <c r="O64" s="653">
        <v>1</v>
      </c>
      <c r="P64" s="653">
        <f t="shared" si="1"/>
        <v>1</v>
      </c>
      <c r="Q64" s="655" t="str">
        <f>IF(ISNUMBER(P64),IF(P64=100%,"CUMPLIDA",IF(AND(ISNUMBER(M64),ISNUMBER(ITRC!$Q$5)), IF(M64&lt;ITRC!$Q$5,"INCUMPLIDA","PROCESO"), "VALIDAR FECHA")),"SIN VALOR AVANCE")</f>
        <v>CUMPLIDA</v>
      </c>
      <c r="R64" s="654" t="s">
        <v>1764</v>
      </c>
    </row>
    <row r="65" spans="2:18" ht="165.75" x14ac:dyDescent="0.2">
      <c r="B65" s="75" t="s">
        <v>12</v>
      </c>
      <c r="C65" s="76" t="s">
        <v>9</v>
      </c>
      <c r="D65" s="1037"/>
      <c r="E65" s="1037"/>
      <c r="F65" s="1038"/>
      <c r="G65" s="1038"/>
      <c r="H65" s="1038"/>
      <c r="I65" s="650" t="s">
        <v>1765</v>
      </c>
      <c r="J65" s="650" t="s">
        <v>1645</v>
      </c>
      <c r="K65" s="77">
        <v>1</v>
      </c>
      <c r="L65" s="656">
        <v>44774</v>
      </c>
      <c r="M65" s="656">
        <v>44985</v>
      </c>
      <c r="N65" s="657">
        <f t="shared" si="0"/>
        <v>30.142857142857142</v>
      </c>
      <c r="O65" s="653">
        <v>0.48</v>
      </c>
      <c r="P65" s="653">
        <f t="shared" si="1"/>
        <v>0.48</v>
      </c>
      <c r="Q65" s="655" t="str">
        <f>IF(ISNUMBER(P65),IF(P65=100%,"CUMPLIDA",IF(AND(ISNUMBER(M65),ISNUMBER(ITRC!$Q$5)), IF(M65&lt;ITRC!$Q$5,"INCUMPLIDA","PROCESO"), "VALIDAR FECHA")),"SIN VALOR AVANCE")</f>
        <v>PROCESO</v>
      </c>
      <c r="R65" s="654" t="s">
        <v>1764</v>
      </c>
    </row>
    <row r="66" spans="2:18" ht="165.75" x14ac:dyDescent="0.2">
      <c r="B66" s="75" t="s">
        <v>12</v>
      </c>
      <c r="C66" s="76" t="s">
        <v>9</v>
      </c>
      <c r="D66" s="1037"/>
      <c r="E66" s="1037"/>
      <c r="F66" s="1038"/>
      <c r="G66" s="1038"/>
      <c r="H66" s="1038"/>
      <c r="I66" s="1038" t="s">
        <v>394</v>
      </c>
      <c r="J66" s="650" t="s">
        <v>1648</v>
      </c>
      <c r="K66" s="77">
        <v>1</v>
      </c>
      <c r="L66" s="656">
        <v>44986</v>
      </c>
      <c r="M66" s="656">
        <v>45107</v>
      </c>
      <c r="N66" s="657">
        <f t="shared" si="0"/>
        <v>17.285714285714285</v>
      </c>
      <c r="O66" s="653">
        <v>0</v>
      </c>
      <c r="P66" s="653">
        <f t="shared" si="1"/>
        <v>0</v>
      </c>
      <c r="Q66" s="655" t="str">
        <f>IF(ISNUMBER(P66),IF(P66=100%,"CUMPLIDA",IF(AND(ISNUMBER(M66),ISNUMBER(ITRC!$Q$5)), IF(M66&lt;ITRC!$Q$5,"INCUMPLIDA","PROCESO"), "VALIDAR FECHA")),"SIN VALOR AVANCE")</f>
        <v>PROCESO</v>
      </c>
      <c r="R66" s="654" t="s">
        <v>1764</v>
      </c>
    </row>
    <row r="67" spans="2:18" ht="165.75" x14ac:dyDescent="0.2">
      <c r="B67" s="75" t="s">
        <v>12</v>
      </c>
      <c r="C67" s="76" t="s">
        <v>9</v>
      </c>
      <c r="D67" s="1037"/>
      <c r="E67" s="1037"/>
      <c r="F67" s="1038"/>
      <c r="G67" s="1038"/>
      <c r="H67" s="1038"/>
      <c r="I67" s="1038"/>
      <c r="J67" s="650" t="s">
        <v>1766</v>
      </c>
      <c r="K67" s="77">
        <v>1</v>
      </c>
      <c r="L67" s="656">
        <v>44927</v>
      </c>
      <c r="M67" s="656">
        <v>45291</v>
      </c>
      <c r="N67" s="657">
        <f t="shared" si="0"/>
        <v>52</v>
      </c>
      <c r="O67" s="653">
        <v>0</v>
      </c>
      <c r="P67" s="653">
        <f t="shared" si="1"/>
        <v>0</v>
      </c>
      <c r="Q67" s="655" t="str">
        <f>IF(ISNUMBER(P67),IF(P67=100%,"CUMPLIDA",IF(AND(ISNUMBER(M67),ISNUMBER(ITRC!$Q$5)), IF(M67&lt;ITRC!$Q$5,"INCUMPLIDA","PROCESO"), "VALIDAR FECHA")),"SIN VALOR AVANCE")</f>
        <v>PROCESO</v>
      </c>
      <c r="R67" s="654" t="s">
        <v>1764</v>
      </c>
    </row>
    <row r="68" spans="2:18" ht="165.75" x14ac:dyDescent="0.2">
      <c r="B68" s="75" t="s">
        <v>12</v>
      </c>
      <c r="C68" s="76" t="s">
        <v>9</v>
      </c>
      <c r="D68" s="1037"/>
      <c r="E68" s="1037"/>
      <c r="F68" s="1038"/>
      <c r="G68" s="1038"/>
      <c r="H68" s="1038"/>
      <c r="I68" s="650" t="s">
        <v>1767</v>
      </c>
      <c r="J68" s="650" t="s">
        <v>1768</v>
      </c>
      <c r="K68" s="77">
        <v>1</v>
      </c>
      <c r="L68" s="656">
        <v>45292</v>
      </c>
      <c r="M68" s="656">
        <v>45657</v>
      </c>
      <c r="N68" s="657">
        <f t="shared" si="0"/>
        <v>52.142857142857146</v>
      </c>
      <c r="O68" s="653">
        <v>0</v>
      </c>
      <c r="P68" s="653">
        <f t="shared" si="1"/>
        <v>0</v>
      </c>
      <c r="Q68" s="655" t="str">
        <f>IF(ISNUMBER(P68),IF(P68=100%,"CUMPLIDA",IF(AND(ISNUMBER(M68),ISNUMBER(ITRC!$Q$5)), IF(M68&lt;ITRC!$Q$5,"INCUMPLIDA","PROCESO"), "VALIDAR FECHA")),"SIN VALOR AVANCE")</f>
        <v>PROCESO</v>
      </c>
      <c r="R68" s="654" t="s">
        <v>1764</v>
      </c>
    </row>
    <row r="69" spans="2:18" ht="165.75" x14ac:dyDescent="0.2">
      <c r="B69" s="75" t="s">
        <v>12</v>
      </c>
      <c r="C69" s="76" t="s">
        <v>9</v>
      </c>
      <c r="D69" s="1037"/>
      <c r="E69" s="1037"/>
      <c r="F69" s="1038"/>
      <c r="G69" s="1038"/>
      <c r="H69" s="650" t="s">
        <v>1769</v>
      </c>
      <c r="I69" s="650" t="s">
        <v>1770</v>
      </c>
      <c r="J69" s="650" t="s">
        <v>1758</v>
      </c>
      <c r="K69" s="77">
        <v>1</v>
      </c>
      <c r="L69" s="656">
        <v>44454</v>
      </c>
      <c r="M69" s="656">
        <v>44561</v>
      </c>
      <c r="N69" s="657">
        <f t="shared" si="0"/>
        <v>15.285714285714286</v>
      </c>
      <c r="O69" s="653">
        <v>1</v>
      </c>
      <c r="P69" s="653">
        <f t="shared" si="1"/>
        <v>1</v>
      </c>
      <c r="Q69" s="655" t="str">
        <f>IF(ISNUMBER(P69),IF(P69=100%,"CUMPLIDA",IF(AND(ISNUMBER(M69),ISNUMBER(ITRC!$Q$5)), IF(M69&lt;ITRC!$Q$5,"INCUMPLIDA","PROCESO"), "VALIDAR FECHA")),"SIN VALOR AVANCE")</f>
        <v>CUMPLIDA</v>
      </c>
      <c r="R69" s="654" t="s">
        <v>1764</v>
      </c>
    </row>
    <row r="70" spans="2:18" ht="195" x14ac:dyDescent="0.2">
      <c r="B70" s="75" t="s">
        <v>12</v>
      </c>
      <c r="C70" s="76" t="s">
        <v>9</v>
      </c>
      <c r="D70" s="1037"/>
      <c r="E70" s="1037"/>
      <c r="F70" s="1038"/>
      <c r="G70" s="1038"/>
      <c r="H70" s="650" t="s">
        <v>1771</v>
      </c>
      <c r="I70" s="650" t="s">
        <v>1772</v>
      </c>
      <c r="J70" s="650" t="s">
        <v>1762</v>
      </c>
      <c r="K70" s="77">
        <v>3</v>
      </c>
      <c r="L70" s="656">
        <v>44470</v>
      </c>
      <c r="M70" s="656">
        <v>44865</v>
      </c>
      <c r="N70" s="657">
        <f t="shared" si="0"/>
        <v>56.428571428571431</v>
      </c>
      <c r="O70" s="653">
        <v>1</v>
      </c>
      <c r="P70" s="653">
        <f t="shared" si="1"/>
        <v>1</v>
      </c>
      <c r="Q70" s="655" t="str">
        <f>IF(ISNUMBER(P70),IF(P70=100%,"CUMPLIDA",IF(AND(ISNUMBER(M70),ISNUMBER(ITRC!$Q$5)), IF(M70&lt;ITRC!$Q$5,"INCUMPLIDA","PROCESO"), "VALIDAR FECHA")),"SIN VALOR AVANCE")</f>
        <v>CUMPLIDA</v>
      </c>
      <c r="R70" s="654" t="s">
        <v>1759</v>
      </c>
    </row>
    <row r="71" spans="2:18" ht="138.75" x14ac:dyDescent="0.2">
      <c r="B71" s="75" t="s">
        <v>12</v>
      </c>
      <c r="C71" s="76" t="s">
        <v>9</v>
      </c>
      <c r="D71" s="1037"/>
      <c r="E71" s="1037"/>
      <c r="F71" s="1038"/>
      <c r="G71" s="1038"/>
      <c r="H71" s="650" t="s">
        <v>1773</v>
      </c>
      <c r="I71" s="650" t="s">
        <v>1774</v>
      </c>
      <c r="J71" s="650" t="s">
        <v>1775</v>
      </c>
      <c r="K71" s="77">
        <v>6</v>
      </c>
      <c r="L71" s="656">
        <v>44470</v>
      </c>
      <c r="M71" s="656">
        <v>44651</v>
      </c>
      <c r="N71" s="657">
        <f t="shared" si="0"/>
        <v>25.857142857142858</v>
      </c>
      <c r="O71" s="653">
        <v>1</v>
      </c>
      <c r="P71" s="653">
        <f t="shared" si="1"/>
        <v>1</v>
      </c>
      <c r="Q71" s="655" t="str">
        <f>IF(ISNUMBER(P71),IF(P71=100%,"CUMPLIDA",IF(AND(ISNUMBER(M71),ISNUMBER(ITRC!$Q$5)), IF(M71&lt;ITRC!$Q$5,"INCUMPLIDA","PROCESO"), "VALIDAR FECHA")),"SIN VALOR AVANCE")</f>
        <v>CUMPLIDA</v>
      </c>
      <c r="R71" s="654" t="s">
        <v>1759</v>
      </c>
    </row>
    <row r="72" spans="2:18" ht="165" x14ac:dyDescent="0.2">
      <c r="B72" s="75" t="s">
        <v>12</v>
      </c>
      <c r="C72" s="76" t="s">
        <v>9</v>
      </c>
      <c r="D72" s="1037"/>
      <c r="E72" s="1037"/>
      <c r="F72" s="1038"/>
      <c r="G72" s="1038"/>
      <c r="H72" s="650" t="s">
        <v>1776</v>
      </c>
      <c r="I72" s="650" t="s">
        <v>1777</v>
      </c>
      <c r="J72" s="650" t="s">
        <v>1778</v>
      </c>
      <c r="K72" s="77">
        <v>1</v>
      </c>
      <c r="L72" s="656">
        <v>44470</v>
      </c>
      <c r="M72" s="656">
        <v>44742</v>
      </c>
      <c r="N72" s="657">
        <f t="shared" si="0"/>
        <v>38.857142857142854</v>
      </c>
      <c r="O72" s="653">
        <v>1</v>
      </c>
      <c r="P72" s="653">
        <f t="shared" si="1"/>
        <v>1</v>
      </c>
      <c r="Q72" s="655" t="str">
        <f>IF(ISNUMBER(P72),IF(P72=100%,"CUMPLIDA",IF(AND(ISNUMBER(M72),ISNUMBER(ITRC!$Q$5)), IF(M72&lt;ITRC!$Q$5,"INCUMPLIDA","PROCESO"), "VALIDAR FECHA")),"SIN VALOR AVANCE")</f>
        <v>CUMPLIDA</v>
      </c>
      <c r="R72" s="654" t="s">
        <v>1779</v>
      </c>
    </row>
    <row r="73" spans="2:18" ht="76.5" x14ac:dyDescent="0.2">
      <c r="B73" s="75" t="s">
        <v>12</v>
      </c>
      <c r="C73" s="76" t="s">
        <v>9</v>
      </c>
      <c r="D73" s="1037"/>
      <c r="E73" s="1037"/>
      <c r="F73" s="1038"/>
      <c r="G73" s="1038"/>
      <c r="H73" s="650" t="s">
        <v>1780</v>
      </c>
      <c r="I73" s="650" t="s">
        <v>1781</v>
      </c>
      <c r="J73" s="650" t="s">
        <v>1758</v>
      </c>
      <c r="K73" s="77">
        <v>1</v>
      </c>
      <c r="L73" s="656">
        <v>44454</v>
      </c>
      <c r="M73" s="656">
        <v>44561</v>
      </c>
      <c r="N73" s="657">
        <f t="shared" si="0"/>
        <v>15.285714285714286</v>
      </c>
      <c r="O73" s="653">
        <v>1</v>
      </c>
      <c r="P73" s="653">
        <f t="shared" si="1"/>
        <v>1</v>
      </c>
      <c r="Q73" s="655" t="str">
        <f>IF(ISNUMBER(P73),IF(P73=100%,"CUMPLIDA",IF(AND(ISNUMBER(M73),ISNUMBER(ITRC!$Q$5)), IF(M73&lt;ITRC!$Q$5,"INCUMPLIDA","PROCESO"), "VALIDAR FECHA")),"SIN VALOR AVANCE")</f>
        <v>CUMPLIDA</v>
      </c>
      <c r="R73" s="654" t="s">
        <v>1759</v>
      </c>
    </row>
    <row r="74" spans="2:18" ht="62.25" x14ac:dyDescent="0.2">
      <c r="B74" s="75" t="s">
        <v>12</v>
      </c>
      <c r="C74" s="76" t="s">
        <v>9</v>
      </c>
      <c r="D74" s="1037"/>
      <c r="E74" s="1037"/>
      <c r="F74" s="1038"/>
      <c r="G74" s="1038"/>
      <c r="H74" s="650" t="s">
        <v>1782</v>
      </c>
      <c r="I74" s="650" t="s">
        <v>1783</v>
      </c>
      <c r="J74" s="650" t="s">
        <v>1758</v>
      </c>
      <c r="K74" s="77">
        <v>1</v>
      </c>
      <c r="L74" s="656">
        <v>44454</v>
      </c>
      <c r="M74" s="656">
        <v>44561</v>
      </c>
      <c r="N74" s="657">
        <f t="shared" si="0"/>
        <v>15.285714285714286</v>
      </c>
      <c r="O74" s="653">
        <v>1</v>
      </c>
      <c r="P74" s="653">
        <f t="shared" si="1"/>
        <v>1</v>
      </c>
      <c r="Q74" s="655" t="str">
        <f>IF(ISNUMBER(P74),IF(P74=100%,"CUMPLIDA",IF(AND(ISNUMBER(M74),ISNUMBER(ITRC!$Q$5)), IF(M74&lt;ITRC!$Q$5,"INCUMPLIDA","PROCESO"), "VALIDAR FECHA")),"SIN VALOR AVANCE")</f>
        <v>CUMPLIDA</v>
      </c>
      <c r="R74" s="654" t="s">
        <v>1759</v>
      </c>
    </row>
    <row r="75" spans="2:18" ht="86.45" customHeight="1" x14ac:dyDescent="0.2">
      <c r="B75" s="75" t="s">
        <v>12</v>
      </c>
      <c r="C75" s="76" t="s">
        <v>9</v>
      </c>
      <c r="D75" s="1037" t="s">
        <v>1784</v>
      </c>
      <c r="E75" s="1037" t="s">
        <v>1785</v>
      </c>
      <c r="F75" s="1038" t="s">
        <v>1786</v>
      </c>
      <c r="G75" s="1038" t="s">
        <v>1787</v>
      </c>
      <c r="H75" s="650" t="s">
        <v>1788</v>
      </c>
      <c r="I75" s="650" t="s">
        <v>1789</v>
      </c>
      <c r="J75" s="650" t="s">
        <v>1790</v>
      </c>
      <c r="K75" s="77">
        <v>1</v>
      </c>
      <c r="L75" s="656">
        <v>44621</v>
      </c>
      <c r="M75" s="656">
        <v>44651</v>
      </c>
      <c r="N75" s="657">
        <f t="shared" ref="N75:N117" si="2">(M75-L75)/7</f>
        <v>4.2857142857142856</v>
      </c>
      <c r="O75" s="653">
        <v>1</v>
      </c>
      <c r="P75" s="653">
        <f t="shared" ref="P75:P117" si="3">O75</f>
        <v>1</v>
      </c>
      <c r="Q75" s="655" t="str">
        <f>IF(ISNUMBER(P75),IF(P75=100%,"CUMPLIDA",IF(AND(ISNUMBER(M75),ISNUMBER(ITRC!$Q$5)), IF(M75&lt;ITRC!$Q$5,"INCUMPLIDA","PROCESO"), "VALIDAR FECHA")),"SIN VALOR AVANCE")</f>
        <v>CUMPLIDA</v>
      </c>
      <c r="R75" s="654" t="s">
        <v>1791</v>
      </c>
    </row>
    <row r="76" spans="2:18" ht="90.75" x14ac:dyDescent="0.2">
      <c r="B76" s="75" t="s">
        <v>12</v>
      </c>
      <c r="C76" s="76" t="s">
        <v>9</v>
      </c>
      <c r="D76" s="1037"/>
      <c r="E76" s="1037"/>
      <c r="F76" s="1038"/>
      <c r="G76" s="1038"/>
      <c r="H76" s="650" t="s">
        <v>1792</v>
      </c>
      <c r="I76" s="650" t="s">
        <v>1793</v>
      </c>
      <c r="J76" s="650" t="s">
        <v>1794</v>
      </c>
      <c r="K76" s="653">
        <v>1</v>
      </c>
      <c r="L76" s="656">
        <v>44621</v>
      </c>
      <c r="M76" s="656">
        <v>44895</v>
      </c>
      <c r="N76" s="657">
        <f t="shared" si="2"/>
        <v>39.142857142857146</v>
      </c>
      <c r="O76" s="653">
        <v>1</v>
      </c>
      <c r="P76" s="653">
        <f t="shared" si="3"/>
        <v>1</v>
      </c>
      <c r="Q76" s="655" t="str">
        <f>IF(ISNUMBER(P76),IF(P76=100%,"CUMPLIDA",IF(AND(ISNUMBER(M76),ISNUMBER(ITRC!$Q$5)), IF(M76&lt;ITRC!$Q$5,"INCUMPLIDA","PROCESO"), "VALIDAR FECHA")),"SIN VALOR AVANCE")</f>
        <v>CUMPLIDA</v>
      </c>
      <c r="R76" s="654" t="s">
        <v>1791</v>
      </c>
    </row>
    <row r="77" spans="2:18" ht="90" x14ac:dyDescent="0.2">
      <c r="B77" s="75" t="s">
        <v>12</v>
      </c>
      <c r="C77" s="76" t="s">
        <v>9</v>
      </c>
      <c r="D77" s="1037"/>
      <c r="E77" s="1037"/>
      <c r="F77" s="1038"/>
      <c r="G77" s="1038"/>
      <c r="H77" s="650" t="s">
        <v>1795</v>
      </c>
      <c r="I77" s="650" t="s">
        <v>1796</v>
      </c>
      <c r="J77" s="650" t="s">
        <v>1797</v>
      </c>
      <c r="K77" s="77">
        <v>1</v>
      </c>
      <c r="L77" s="656">
        <v>44652</v>
      </c>
      <c r="M77" s="656">
        <v>44712</v>
      </c>
      <c r="N77" s="657">
        <f t="shared" si="2"/>
        <v>8.5714285714285712</v>
      </c>
      <c r="O77" s="653">
        <v>1</v>
      </c>
      <c r="P77" s="653">
        <f t="shared" si="3"/>
        <v>1</v>
      </c>
      <c r="Q77" s="655" t="str">
        <f>IF(ISNUMBER(P77),IF(P77=100%,"CUMPLIDA",IF(AND(ISNUMBER(M77),ISNUMBER(ITRC!$Q$5)), IF(M77&lt;ITRC!$Q$5,"INCUMPLIDA","PROCESO"), "VALIDAR FECHA")),"SIN VALOR AVANCE")</f>
        <v>CUMPLIDA</v>
      </c>
      <c r="R77" s="654" t="s">
        <v>1798</v>
      </c>
    </row>
    <row r="78" spans="2:18" ht="105" x14ac:dyDescent="0.2">
      <c r="B78" s="75" t="s">
        <v>12</v>
      </c>
      <c r="C78" s="76" t="s">
        <v>9</v>
      </c>
      <c r="D78" s="1037"/>
      <c r="E78" s="1037"/>
      <c r="F78" s="1038"/>
      <c r="G78" s="1038"/>
      <c r="H78" s="650" t="s">
        <v>1799</v>
      </c>
      <c r="I78" s="650" t="s">
        <v>1800</v>
      </c>
      <c r="J78" s="650" t="s">
        <v>1797</v>
      </c>
      <c r="K78" s="77">
        <v>1</v>
      </c>
      <c r="L78" s="656">
        <v>44682</v>
      </c>
      <c r="M78" s="656">
        <v>44712</v>
      </c>
      <c r="N78" s="657">
        <f t="shared" si="2"/>
        <v>4.2857142857142856</v>
      </c>
      <c r="O78" s="653">
        <v>1</v>
      </c>
      <c r="P78" s="653">
        <f t="shared" si="3"/>
        <v>1</v>
      </c>
      <c r="Q78" s="655" t="str">
        <f>IF(ISNUMBER(P78),IF(P78=100%,"CUMPLIDA",IF(AND(ISNUMBER(M78),ISNUMBER(ITRC!$Q$5)), IF(M78&lt;ITRC!$Q$5,"INCUMPLIDA","PROCESO"), "VALIDAR FECHA")),"SIN VALOR AVANCE")</f>
        <v>CUMPLIDA</v>
      </c>
      <c r="R78" s="654" t="s">
        <v>1798</v>
      </c>
    </row>
    <row r="79" spans="2:18" ht="60.75" x14ac:dyDescent="0.2">
      <c r="B79" s="75" t="s">
        <v>12</v>
      </c>
      <c r="C79" s="76" t="s">
        <v>9</v>
      </c>
      <c r="D79" s="1037"/>
      <c r="E79" s="1037"/>
      <c r="F79" s="1038"/>
      <c r="G79" s="1038"/>
      <c r="H79" s="650" t="s">
        <v>1801</v>
      </c>
      <c r="I79" s="650" t="s">
        <v>1802</v>
      </c>
      <c r="J79" s="650" t="s">
        <v>1803</v>
      </c>
      <c r="K79" s="77">
        <v>1</v>
      </c>
      <c r="L79" s="656">
        <v>44621</v>
      </c>
      <c r="M79" s="656">
        <v>44804</v>
      </c>
      <c r="N79" s="657">
        <f t="shared" si="2"/>
        <v>26.142857142857142</v>
      </c>
      <c r="O79" s="653">
        <v>1</v>
      </c>
      <c r="P79" s="653">
        <f t="shared" si="3"/>
        <v>1</v>
      </c>
      <c r="Q79" s="655" t="str">
        <f>IF(ISNUMBER(P79),IF(P79=100%,"CUMPLIDA",IF(AND(ISNUMBER(M79),ISNUMBER(ITRC!$Q$5)), IF(M79&lt;ITRC!$Q$5,"INCUMPLIDA","PROCESO"), "VALIDAR FECHA")),"SIN VALOR AVANCE")</f>
        <v>CUMPLIDA</v>
      </c>
      <c r="R79" s="654" t="s">
        <v>1804</v>
      </c>
    </row>
    <row r="80" spans="2:18" ht="60.75" x14ac:dyDescent="0.2">
      <c r="B80" s="75" t="s">
        <v>12</v>
      </c>
      <c r="C80" s="76" t="s">
        <v>9</v>
      </c>
      <c r="D80" s="1037"/>
      <c r="E80" s="1037"/>
      <c r="F80" s="1038"/>
      <c r="G80" s="1038"/>
      <c r="H80" s="650" t="s">
        <v>1805</v>
      </c>
      <c r="I80" s="650" t="s">
        <v>1806</v>
      </c>
      <c r="J80" s="650" t="s">
        <v>1807</v>
      </c>
      <c r="K80" s="77">
        <v>1</v>
      </c>
      <c r="L80" s="656">
        <v>44621</v>
      </c>
      <c r="M80" s="656">
        <v>44681</v>
      </c>
      <c r="N80" s="657">
        <f t="shared" si="2"/>
        <v>8.5714285714285712</v>
      </c>
      <c r="O80" s="653">
        <v>1</v>
      </c>
      <c r="P80" s="653">
        <f t="shared" si="3"/>
        <v>1</v>
      </c>
      <c r="Q80" s="655" t="str">
        <f>IF(ISNUMBER(P80),IF(P80=100%,"CUMPLIDA",IF(AND(ISNUMBER(M80),ISNUMBER(ITRC!$Q$5)), IF(M80&lt;ITRC!$Q$5,"INCUMPLIDA","PROCESO"), "VALIDAR FECHA")),"SIN VALOR AVANCE")</f>
        <v>CUMPLIDA</v>
      </c>
      <c r="R80" s="654" t="s">
        <v>1804</v>
      </c>
    </row>
    <row r="81" spans="2:18" ht="150.75" x14ac:dyDescent="0.2">
      <c r="B81" s="75" t="s">
        <v>12</v>
      </c>
      <c r="C81" s="76" t="s">
        <v>9</v>
      </c>
      <c r="D81" s="1037"/>
      <c r="E81" s="1037"/>
      <c r="F81" s="1038"/>
      <c r="G81" s="1038"/>
      <c r="H81" s="650" t="s">
        <v>1808</v>
      </c>
      <c r="I81" s="650" t="s">
        <v>1809</v>
      </c>
      <c r="J81" s="79" t="s">
        <v>1810</v>
      </c>
      <c r="K81" s="77">
        <v>24</v>
      </c>
      <c r="L81" s="656">
        <v>44621</v>
      </c>
      <c r="M81" s="656">
        <v>44804</v>
      </c>
      <c r="N81" s="657">
        <f t="shared" si="2"/>
        <v>26.142857142857142</v>
      </c>
      <c r="O81" s="653">
        <v>1</v>
      </c>
      <c r="P81" s="653">
        <f t="shared" si="3"/>
        <v>1</v>
      </c>
      <c r="Q81" s="655" t="str">
        <f>IF(ISNUMBER(P81),IF(P81=100%,"CUMPLIDA",IF(AND(ISNUMBER(M81),ISNUMBER(ITRC!$Q$5)), IF(M81&lt;ITRC!$Q$5,"INCUMPLIDA","PROCESO"), "VALIDAR FECHA")),"SIN VALOR AVANCE")</f>
        <v>CUMPLIDA</v>
      </c>
      <c r="R81" s="654" t="s">
        <v>1811</v>
      </c>
    </row>
    <row r="82" spans="2:18" ht="90.75" x14ac:dyDescent="0.2">
      <c r="B82" s="75" t="s">
        <v>12</v>
      </c>
      <c r="C82" s="76" t="s">
        <v>9</v>
      </c>
      <c r="D82" s="1037"/>
      <c r="E82" s="1037"/>
      <c r="F82" s="1038"/>
      <c r="G82" s="1038"/>
      <c r="H82" s="650" t="s">
        <v>1812</v>
      </c>
      <c r="I82" s="650" t="s">
        <v>1813</v>
      </c>
      <c r="J82" s="650" t="s">
        <v>1584</v>
      </c>
      <c r="K82" s="77">
        <v>1</v>
      </c>
      <c r="L82" s="656">
        <v>44621</v>
      </c>
      <c r="M82" s="656">
        <v>44681</v>
      </c>
      <c r="N82" s="657">
        <f t="shared" si="2"/>
        <v>8.5714285714285712</v>
      </c>
      <c r="O82" s="653">
        <v>1</v>
      </c>
      <c r="P82" s="653">
        <f t="shared" si="3"/>
        <v>1</v>
      </c>
      <c r="Q82" s="655" t="str">
        <f>IF(ISNUMBER(P82),IF(P82=100%,"CUMPLIDA",IF(AND(ISNUMBER(M82),ISNUMBER(ITRC!$Q$5)), IF(M82&lt;ITRC!$Q$5,"INCUMPLIDA","PROCESO"), "VALIDAR FECHA")),"SIN VALOR AVANCE")</f>
        <v>CUMPLIDA</v>
      </c>
      <c r="R82" s="654" t="s">
        <v>1791</v>
      </c>
    </row>
    <row r="83" spans="2:18" ht="150.75" x14ac:dyDescent="0.2">
      <c r="B83" s="75" t="s">
        <v>12</v>
      </c>
      <c r="C83" s="76" t="s">
        <v>9</v>
      </c>
      <c r="D83" s="1037"/>
      <c r="E83" s="1037"/>
      <c r="F83" s="1038"/>
      <c r="G83" s="1038"/>
      <c r="H83" s="650" t="s">
        <v>1814</v>
      </c>
      <c r="I83" s="650" t="s">
        <v>1815</v>
      </c>
      <c r="J83" s="650" t="s">
        <v>1816</v>
      </c>
      <c r="K83" s="77">
        <v>8</v>
      </c>
      <c r="L83" s="656">
        <v>44621</v>
      </c>
      <c r="M83" s="656">
        <v>44803</v>
      </c>
      <c r="N83" s="657">
        <f t="shared" si="2"/>
        <v>26</v>
      </c>
      <c r="O83" s="653">
        <v>1</v>
      </c>
      <c r="P83" s="653">
        <f t="shared" si="3"/>
        <v>1</v>
      </c>
      <c r="Q83" s="655" t="str">
        <f>IF(ISNUMBER(P83),IF(P83=100%,"CUMPLIDA",IF(AND(ISNUMBER(M83),ISNUMBER(ITRC!$Q$5)), IF(M83&lt;ITRC!$Q$5,"INCUMPLIDA","PROCESO"), "VALIDAR FECHA")),"SIN VALOR AVANCE")</f>
        <v>CUMPLIDA</v>
      </c>
      <c r="R83" s="654" t="s">
        <v>1811</v>
      </c>
    </row>
    <row r="84" spans="2:18" ht="120.75" x14ac:dyDescent="0.2">
      <c r="B84" s="75" t="s">
        <v>12</v>
      </c>
      <c r="C84" s="76" t="s">
        <v>9</v>
      </c>
      <c r="D84" s="1037"/>
      <c r="E84" s="1037"/>
      <c r="F84" s="1038"/>
      <c r="G84" s="1038"/>
      <c r="H84" s="650" t="s">
        <v>1817</v>
      </c>
      <c r="I84" s="650" t="s">
        <v>1818</v>
      </c>
      <c r="J84" s="79" t="s">
        <v>1819</v>
      </c>
      <c r="K84" s="77">
        <v>2</v>
      </c>
      <c r="L84" s="656">
        <v>44621</v>
      </c>
      <c r="M84" s="656">
        <v>44712</v>
      </c>
      <c r="N84" s="657">
        <f t="shared" si="2"/>
        <v>13</v>
      </c>
      <c r="O84" s="653">
        <v>1</v>
      </c>
      <c r="P84" s="653">
        <f t="shared" si="3"/>
        <v>1</v>
      </c>
      <c r="Q84" s="655" t="str">
        <f>IF(ISNUMBER(P84),IF(P84=100%,"CUMPLIDA",IF(AND(ISNUMBER(M84),ISNUMBER(ITRC!$Q$5)), IF(M84&lt;ITRC!$Q$5,"INCUMPLIDA","PROCESO"), "VALIDAR FECHA")),"SIN VALOR AVANCE")</f>
        <v>CUMPLIDA</v>
      </c>
      <c r="R84" s="654" t="s">
        <v>1820</v>
      </c>
    </row>
    <row r="85" spans="2:18" ht="60.75" x14ac:dyDescent="0.2">
      <c r="B85" s="75" t="s">
        <v>12</v>
      </c>
      <c r="C85" s="76" t="s">
        <v>9</v>
      </c>
      <c r="D85" s="1037"/>
      <c r="E85" s="1037"/>
      <c r="F85" s="1038"/>
      <c r="G85" s="1038"/>
      <c r="H85" s="650" t="s">
        <v>1821</v>
      </c>
      <c r="I85" s="650" t="s">
        <v>1822</v>
      </c>
      <c r="J85" s="79" t="s">
        <v>1823</v>
      </c>
      <c r="K85" s="77">
        <v>2</v>
      </c>
      <c r="L85" s="656">
        <v>44607</v>
      </c>
      <c r="M85" s="656">
        <v>44910</v>
      </c>
      <c r="N85" s="657">
        <f t="shared" si="2"/>
        <v>43.285714285714285</v>
      </c>
      <c r="O85" s="653">
        <v>1</v>
      </c>
      <c r="P85" s="653">
        <f t="shared" si="3"/>
        <v>1</v>
      </c>
      <c r="Q85" s="655" t="str">
        <f>IF(ISNUMBER(P85),IF(P85=100%,"CUMPLIDA",IF(AND(ISNUMBER(M85),ISNUMBER(ITRC!$Q$5)), IF(M85&lt;ITRC!$Q$5,"INCUMPLIDA","PROCESO"), "VALIDAR FECHA")),"SIN VALOR AVANCE")</f>
        <v>CUMPLIDA</v>
      </c>
      <c r="R85" s="654" t="s">
        <v>1824</v>
      </c>
    </row>
    <row r="86" spans="2:18" ht="115.15" customHeight="1" x14ac:dyDescent="0.2">
      <c r="B86" s="80" t="s">
        <v>10</v>
      </c>
      <c r="C86" s="81" t="s">
        <v>9</v>
      </c>
      <c r="D86" s="1037" t="s">
        <v>1825</v>
      </c>
      <c r="E86" s="1037" t="s">
        <v>1555</v>
      </c>
      <c r="F86" s="1038" t="s">
        <v>1826</v>
      </c>
      <c r="G86" s="1038" t="s">
        <v>1827</v>
      </c>
      <c r="H86" s="650" t="s">
        <v>1828</v>
      </c>
      <c r="I86" s="650" t="s">
        <v>1829</v>
      </c>
      <c r="J86" s="650" t="s">
        <v>1830</v>
      </c>
      <c r="K86" s="77">
        <v>1</v>
      </c>
      <c r="L86" s="656">
        <v>43862</v>
      </c>
      <c r="M86" s="656">
        <v>43920</v>
      </c>
      <c r="N86" s="657">
        <f t="shared" si="2"/>
        <v>8.2857142857142865</v>
      </c>
      <c r="O86" s="653">
        <v>1</v>
      </c>
      <c r="P86" s="653">
        <f t="shared" si="3"/>
        <v>1</v>
      </c>
      <c r="Q86" s="655" t="str">
        <f>IF(ISNUMBER(P86),IF(P86=100%,"CUMPLIDA",IF(AND(ISNUMBER(M86),ISNUMBER(ITRC!$Q$5)), IF(M86&lt;ITRC!$Q$5,"INCUMPLIDA","PROCESO"), "VALIDAR FECHA")),"SIN VALOR AVANCE")</f>
        <v>CUMPLIDA</v>
      </c>
      <c r="R86" s="654" t="s">
        <v>1831</v>
      </c>
    </row>
    <row r="87" spans="2:18" ht="105.75" x14ac:dyDescent="0.2">
      <c r="B87" s="80" t="s">
        <v>10</v>
      </c>
      <c r="C87" s="81" t="s">
        <v>9</v>
      </c>
      <c r="D87" s="1037"/>
      <c r="E87" s="1037"/>
      <c r="F87" s="1038"/>
      <c r="G87" s="1038"/>
      <c r="H87" s="650" t="s">
        <v>1832</v>
      </c>
      <c r="I87" s="650" t="s">
        <v>1833</v>
      </c>
      <c r="J87" s="650" t="s">
        <v>1834</v>
      </c>
      <c r="K87" s="77">
        <v>1</v>
      </c>
      <c r="L87" s="656">
        <v>43862</v>
      </c>
      <c r="M87" s="656">
        <v>43981</v>
      </c>
      <c r="N87" s="657">
        <f t="shared" si="2"/>
        <v>17</v>
      </c>
      <c r="O87" s="653">
        <v>1</v>
      </c>
      <c r="P87" s="653">
        <f t="shared" si="3"/>
        <v>1</v>
      </c>
      <c r="Q87" s="655" t="str">
        <f>IF(ISNUMBER(P87),IF(P87=100%,"CUMPLIDA",IF(AND(ISNUMBER(M87),ISNUMBER(ITRC!$Q$5)), IF(M87&lt;ITRC!$Q$5,"INCUMPLIDA","PROCESO"), "VALIDAR FECHA")),"SIN VALOR AVANCE")</f>
        <v>CUMPLIDA</v>
      </c>
      <c r="R87" s="654" t="s">
        <v>1835</v>
      </c>
    </row>
    <row r="88" spans="2:18" ht="105.75" x14ac:dyDescent="0.2">
      <c r="B88" s="80" t="s">
        <v>10</v>
      </c>
      <c r="C88" s="81" t="s">
        <v>9</v>
      </c>
      <c r="D88" s="1037"/>
      <c r="E88" s="1037"/>
      <c r="F88" s="1038"/>
      <c r="G88" s="1038"/>
      <c r="H88" s="1038" t="s">
        <v>1836</v>
      </c>
      <c r="I88" s="650" t="s">
        <v>1837</v>
      </c>
      <c r="J88" s="650" t="s">
        <v>1838</v>
      </c>
      <c r="K88" s="77">
        <v>1</v>
      </c>
      <c r="L88" s="656">
        <v>43891</v>
      </c>
      <c r="M88" s="656">
        <v>44119</v>
      </c>
      <c r="N88" s="657">
        <f t="shared" si="2"/>
        <v>32.571428571428569</v>
      </c>
      <c r="O88" s="653">
        <v>1</v>
      </c>
      <c r="P88" s="653">
        <f t="shared" si="3"/>
        <v>1</v>
      </c>
      <c r="Q88" s="655" t="str">
        <f>IF(ISNUMBER(P88),IF(P88=100%,"CUMPLIDA",IF(AND(ISNUMBER(M88),ISNUMBER(ITRC!$Q$5)), IF(M88&lt;ITRC!$Q$5,"INCUMPLIDA","PROCESO"), "VALIDAR FECHA")),"SIN VALOR AVANCE")</f>
        <v>CUMPLIDA</v>
      </c>
      <c r="R88" s="654" t="s">
        <v>1839</v>
      </c>
    </row>
    <row r="89" spans="2:18" ht="150.75" x14ac:dyDescent="0.2">
      <c r="B89" s="80" t="s">
        <v>10</v>
      </c>
      <c r="C89" s="81" t="s">
        <v>9</v>
      </c>
      <c r="D89" s="1037"/>
      <c r="E89" s="1037"/>
      <c r="F89" s="1038"/>
      <c r="G89" s="1038"/>
      <c r="H89" s="1038"/>
      <c r="I89" s="650" t="s">
        <v>1840</v>
      </c>
      <c r="J89" s="650" t="s">
        <v>1841</v>
      </c>
      <c r="K89" s="77">
        <v>1</v>
      </c>
      <c r="L89" s="656">
        <v>44120</v>
      </c>
      <c r="M89" s="656">
        <v>44151</v>
      </c>
      <c r="N89" s="657">
        <f t="shared" si="2"/>
        <v>4.4285714285714288</v>
      </c>
      <c r="O89" s="653">
        <v>1</v>
      </c>
      <c r="P89" s="653">
        <f t="shared" si="3"/>
        <v>1</v>
      </c>
      <c r="Q89" s="655" t="str">
        <f>IF(ISNUMBER(P89),IF(P89=100%,"CUMPLIDA",IF(AND(ISNUMBER(M89),ISNUMBER(ITRC!$Q$5)), IF(M89&lt;ITRC!$Q$5,"INCUMPLIDA","PROCESO"), "VALIDAR FECHA")),"SIN VALOR AVANCE")</f>
        <v>CUMPLIDA</v>
      </c>
      <c r="R89" s="654" t="s">
        <v>1842</v>
      </c>
    </row>
    <row r="90" spans="2:18" ht="90.75" x14ac:dyDescent="0.2">
      <c r="B90" s="80" t="s">
        <v>10</v>
      </c>
      <c r="C90" s="81" t="s">
        <v>9</v>
      </c>
      <c r="D90" s="1037"/>
      <c r="E90" s="1037"/>
      <c r="F90" s="1038" t="s">
        <v>1843</v>
      </c>
      <c r="G90" s="1038"/>
      <c r="H90" s="1038"/>
      <c r="I90" s="650" t="s">
        <v>1844</v>
      </c>
      <c r="J90" s="650" t="s">
        <v>1845</v>
      </c>
      <c r="K90" s="77">
        <v>1</v>
      </c>
      <c r="L90" s="656">
        <v>44152</v>
      </c>
      <c r="M90" s="656">
        <v>44243</v>
      </c>
      <c r="N90" s="657">
        <f t="shared" si="2"/>
        <v>13</v>
      </c>
      <c r="O90" s="653">
        <v>1</v>
      </c>
      <c r="P90" s="653">
        <f t="shared" si="3"/>
        <v>1</v>
      </c>
      <c r="Q90" s="655" t="str">
        <f>IF(ISNUMBER(P90),IF(P90=100%,"CUMPLIDA",IF(AND(ISNUMBER(M90),ISNUMBER(ITRC!$Q$5)), IF(M90&lt;ITRC!$Q$5,"INCUMPLIDA","PROCESO"), "VALIDAR FECHA")),"SIN VALOR AVANCE")</f>
        <v>CUMPLIDA</v>
      </c>
      <c r="R90" s="654" t="s">
        <v>1846</v>
      </c>
    </row>
    <row r="91" spans="2:18" ht="90.75" x14ac:dyDescent="0.2">
      <c r="B91" s="80" t="s">
        <v>10</v>
      </c>
      <c r="C91" s="81" t="s">
        <v>9</v>
      </c>
      <c r="D91" s="1037"/>
      <c r="E91" s="1037"/>
      <c r="F91" s="1038"/>
      <c r="G91" s="1038"/>
      <c r="H91" s="1038"/>
      <c r="I91" s="650" t="s">
        <v>1847</v>
      </c>
      <c r="J91" s="650" t="s">
        <v>1841</v>
      </c>
      <c r="K91" s="77">
        <v>3</v>
      </c>
      <c r="L91" s="656">
        <v>44272</v>
      </c>
      <c r="M91" s="656">
        <v>44561</v>
      </c>
      <c r="N91" s="657">
        <f t="shared" si="2"/>
        <v>41.285714285714285</v>
      </c>
      <c r="O91" s="653">
        <v>1</v>
      </c>
      <c r="P91" s="653">
        <f t="shared" si="3"/>
        <v>1</v>
      </c>
      <c r="Q91" s="655" t="str">
        <f>IF(ISNUMBER(P91),IF(P91=100%,"CUMPLIDA",IF(AND(ISNUMBER(M91),ISNUMBER(ITRC!$Q$5)), IF(M91&lt;ITRC!$Q$5,"INCUMPLIDA","PROCESO"), "VALIDAR FECHA")),"SIN VALOR AVANCE")</f>
        <v>CUMPLIDA</v>
      </c>
      <c r="R91" s="654" t="s">
        <v>1846</v>
      </c>
    </row>
    <row r="92" spans="2:18" ht="150.75" x14ac:dyDescent="0.2">
      <c r="B92" s="80" t="s">
        <v>10</v>
      </c>
      <c r="C92" s="81" t="s">
        <v>9</v>
      </c>
      <c r="D92" s="1037"/>
      <c r="E92" s="1037"/>
      <c r="F92" s="1038"/>
      <c r="G92" s="1038"/>
      <c r="H92" s="1038"/>
      <c r="I92" s="650" t="s">
        <v>1848</v>
      </c>
      <c r="J92" s="650" t="s">
        <v>1849</v>
      </c>
      <c r="K92" s="77">
        <v>1</v>
      </c>
      <c r="L92" s="656">
        <v>44272</v>
      </c>
      <c r="M92" s="656">
        <v>44712</v>
      </c>
      <c r="N92" s="657">
        <f t="shared" si="2"/>
        <v>62.857142857142854</v>
      </c>
      <c r="O92" s="653">
        <v>1</v>
      </c>
      <c r="P92" s="653">
        <f t="shared" si="3"/>
        <v>1</v>
      </c>
      <c r="Q92" s="655" t="str">
        <f>IF(ISNUMBER(P92),IF(P92=100%,"CUMPLIDA",IF(AND(ISNUMBER(M92),ISNUMBER(ITRC!$Q$5)), IF(M92&lt;ITRC!$Q$5,"INCUMPLIDA","PROCESO"), "VALIDAR FECHA")),"SIN VALOR AVANCE")</f>
        <v>CUMPLIDA</v>
      </c>
      <c r="R92" s="654" t="s">
        <v>1842</v>
      </c>
    </row>
    <row r="93" spans="2:18" ht="165.75" x14ac:dyDescent="0.2">
      <c r="B93" s="80" t="s">
        <v>10</v>
      </c>
      <c r="C93" s="81" t="s">
        <v>9</v>
      </c>
      <c r="D93" s="1037"/>
      <c r="E93" s="1037"/>
      <c r="F93" s="1038"/>
      <c r="G93" s="1038"/>
      <c r="H93" s="650" t="s">
        <v>1850</v>
      </c>
      <c r="I93" s="650" t="s">
        <v>1851</v>
      </c>
      <c r="J93" s="650" t="s">
        <v>1852</v>
      </c>
      <c r="K93" s="77">
        <v>1</v>
      </c>
      <c r="L93" s="656">
        <v>43891</v>
      </c>
      <c r="M93" s="656">
        <v>43920</v>
      </c>
      <c r="N93" s="657">
        <f t="shared" si="2"/>
        <v>4.1428571428571432</v>
      </c>
      <c r="O93" s="653">
        <v>1</v>
      </c>
      <c r="P93" s="653">
        <f t="shared" si="3"/>
        <v>1</v>
      </c>
      <c r="Q93" s="655" t="str">
        <f>IF(ISNUMBER(P93),IF(P93=100%,"CUMPLIDA",IF(AND(ISNUMBER(M93),ISNUMBER(ITRC!$Q$5)), IF(M93&lt;ITRC!$Q$5,"INCUMPLIDA","PROCESO"), "VALIDAR FECHA")),"SIN VALOR AVANCE")</f>
        <v>CUMPLIDA</v>
      </c>
      <c r="R93" s="654" t="s">
        <v>1853</v>
      </c>
    </row>
    <row r="94" spans="2:18" ht="135" customHeight="1" x14ac:dyDescent="0.2">
      <c r="B94" s="80" t="s">
        <v>10</v>
      </c>
      <c r="C94" s="81" t="s">
        <v>9</v>
      </c>
      <c r="D94" s="1037"/>
      <c r="E94" s="1037"/>
      <c r="F94" s="1038" t="s">
        <v>1854</v>
      </c>
      <c r="G94" s="1038"/>
      <c r="H94" s="650" t="s">
        <v>1855</v>
      </c>
      <c r="I94" s="650" t="s">
        <v>1856</v>
      </c>
      <c r="J94" s="650" t="s">
        <v>1857</v>
      </c>
      <c r="K94" s="77">
        <v>1</v>
      </c>
      <c r="L94" s="656">
        <v>43922</v>
      </c>
      <c r="M94" s="656">
        <v>43981</v>
      </c>
      <c r="N94" s="657">
        <f t="shared" si="2"/>
        <v>8.4285714285714288</v>
      </c>
      <c r="O94" s="653">
        <v>1</v>
      </c>
      <c r="P94" s="653">
        <f t="shared" si="3"/>
        <v>1</v>
      </c>
      <c r="Q94" s="655" t="str">
        <f>IF(ISNUMBER(P94),IF(P94=100%,"CUMPLIDA",IF(AND(ISNUMBER(M94),ISNUMBER(ITRC!$Q$5)), IF(M94&lt;ITRC!$Q$5,"INCUMPLIDA","PROCESO"), "VALIDAR FECHA")),"SIN VALOR AVANCE")</f>
        <v>CUMPLIDA</v>
      </c>
      <c r="R94" s="654" t="s">
        <v>1839</v>
      </c>
    </row>
    <row r="95" spans="2:18" ht="105.75" x14ac:dyDescent="0.2">
      <c r="B95" s="80" t="s">
        <v>10</v>
      </c>
      <c r="C95" s="81" t="s">
        <v>9</v>
      </c>
      <c r="D95" s="1037"/>
      <c r="E95" s="1037"/>
      <c r="F95" s="1038"/>
      <c r="G95" s="1038"/>
      <c r="H95" s="650" t="s">
        <v>1858</v>
      </c>
      <c r="I95" s="650" t="s">
        <v>1859</v>
      </c>
      <c r="J95" s="650" t="s">
        <v>1860</v>
      </c>
      <c r="K95" s="77">
        <v>4</v>
      </c>
      <c r="L95" s="656">
        <v>43862</v>
      </c>
      <c r="M95" s="656">
        <v>44196</v>
      </c>
      <c r="N95" s="657">
        <f t="shared" si="2"/>
        <v>47.714285714285715</v>
      </c>
      <c r="O95" s="653">
        <v>1</v>
      </c>
      <c r="P95" s="653">
        <f t="shared" si="3"/>
        <v>1</v>
      </c>
      <c r="Q95" s="655" t="str">
        <f>IF(ISNUMBER(P95),IF(P95=100%,"CUMPLIDA",IF(AND(ISNUMBER(M95),ISNUMBER(ITRC!$Q$5)), IF(M95&lt;ITRC!$Q$5,"INCUMPLIDA","PROCESO"), "VALIDAR FECHA")),"SIN VALOR AVANCE")</f>
        <v>CUMPLIDA</v>
      </c>
      <c r="R95" s="654" t="s">
        <v>887</v>
      </c>
    </row>
    <row r="96" spans="2:18" ht="120.75" x14ac:dyDescent="0.2">
      <c r="B96" s="80" t="s">
        <v>10</v>
      </c>
      <c r="C96" s="81" t="s">
        <v>9</v>
      </c>
      <c r="D96" s="1037"/>
      <c r="E96" s="1037"/>
      <c r="F96" s="1038"/>
      <c r="G96" s="1038"/>
      <c r="H96" s="650" t="s">
        <v>1861</v>
      </c>
      <c r="I96" s="650" t="s">
        <v>1862</v>
      </c>
      <c r="J96" s="650" t="s">
        <v>1275</v>
      </c>
      <c r="K96" s="77">
        <v>1</v>
      </c>
      <c r="L96" s="656">
        <v>43891</v>
      </c>
      <c r="M96" s="656">
        <v>44196</v>
      </c>
      <c r="N96" s="657">
        <f t="shared" si="2"/>
        <v>43.571428571428569</v>
      </c>
      <c r="O96" s="653">
        <v>1</v>
      </c>
      <c r="P96" s="653">
        <f t="shared" si="3"/>
        <v>1</v>
      </c>
      <c r="Q96" s="655" t="str">
        <f>IF(ISNUMBER(P96),IF(P96=100%,"CUMPLIDA",IF(AND(ISNUMBER(M96),ISNUMBER(ITRC!$Q$5)), IF(M96&lt;ITRC!$Q$5,"INCUMPLIDA","PROCESO"), "VALIDAR FECHA")),"SIN VALOR AVANCE")</f>
        <v>CUMPLIDA</v>
      </c>
      <c r="R96" s="654" t="s">
        <v>1863</v>
      </c>
    </row>
    <row r="97" spans="2:18" ht="105.75" x14ac:dyDescent="0.2">
      <c r="B97" s="80" t="s">
        <v>10</v>
      </c>
      <c r="C97" s="81" t="s">
        <v>9</v>
      </c>
      <c r="D97" s="1037"/>
      <c r="E97" s="1037"/>
      <c r="F97" s="1038"/>
      <c r="G97" s="1038"/>
      <c r="H97" s="650" t="s">
        <v>1864</v>
      </c>
      <c r="I97" s="650" t="s">
        <v>1865</v>
      </c>
      <c r="J97" s="650" t="s">
        <v>1866</v>
      </c>
      <c r="K97" s="77">
        <v>1</v>
      </c>
      <c r="L97" s="656">
        <v>43862</v>
      </c>
      <c r="M97" s="656">
        <v>44012</v>
      </c>
      <c r="N97" s="657">
        <f t="shared" si="2"/>
        <v>21.428571428571427</v>
      </c>
      <c r="O97" s="653">
        <v>1</v>
      </c>
      <c r="P97" s="653">
        <f t="shared" si="3"/>
        <v>1</v>
      </c>
      <c r="Q97" s="655" t="str">
        <f>IF(ISNUMBER(P97),IF(P97=100%,"CUMPLIDA",IF(AND(ISNUMBER(M97),ISNUMBER(ITRC!$Q$5)), IF(M97&lt;ITRC!$Q$5,"INCUMPLIDA","PROCESO"), "VALIDAR FECHA")),"SIN VALOR AVANCE")</f>
        <v>CUMPLIDA</v>
      </c>
      <c r="R97" s="654" t="s">
        <v>887</v>
      </c>
    </row>
    <row r="98" spans="2:18" ht="86.45" customHeight="1" x14ac:dyDescent="0.2">
      <c r="B98" s="80" t="s">
        <v>10</v>
      </c>
      <c r="C98" s="81" t="s">
        <v>9</v>
      </c>
      <c r="D98" s="1037" t="s">
        <v>1867</v>
      </c>
      <c r="E98" s="1037" t="s">
        <v>1701</v>
      </c>
      <c r="F98" s="1038" t="s">
        <v>1868</v>
      </c>
      <c r="G98" s="1038" t="s">
        <v>1869</v>
      </c>
      <c r="H98" s="1038" t="s">
        <v>1870</v>
      </c>
      <c r="I98" s="650" t="s">
        <v>1871</v>
      </c>
      <c r="J98" s="650" t="s">
        <v>1872</v>
      </c>
      <c r="K98" s="77">
        <v>1</v>
      </c>
      <c r="L98" s="656">
        <v>43800</v>
      </c>
      <c r="M98" s="656">
        <v>44012</v>
      </c>
      <c r="N98" s="657">
        <f t="shared" si="2"/>
        <v>30.285714285714285</v>
      </c>
      <c r="O98" s="653">
        <v>1</v>
      </c>
      <c r="P98" s="653">
        <f t="shared" si="3"/>
        <v>1</v>
      </c>
      <c r="Q98" s="655" t="str">
        <f>IF(ISNUMBER(P98),IF(P98=100%,"CUMPLIDA",IF(AND(ISNUMBER(M98),ISNUMBER(ITRC!$Q$5)), IF(M98&lt;ITRC!$Q$5,"INCUMPLIDA","PROCESO"), "VALIDAR FECHA")),"SIN VALOR AVANCE")</f>
        <v>CUMPLIDA</v>
      </c>
      <c r="R98" s="654" t="s">
        <v>1873</v>
      </c>
    </row>
    <row r="99" spans="2:18" ht="105.75" x14ac:dyDescent="0.2">
      <c r="B99" s="80" t="s">
        <v>10</v>
      </c>
      <c r="C99" s="81" t="s">
        <v>9</v>
      </c>
      <c r="D99" s="1037"/>
      <c r="E99" s="1037"/>
      <c r="F99" s="1038"/>
      <c r="G99" s="1038"/>
      <c r="H99" s="1038"/>
      <c r="I99" s="650" t="s">
        <v>235</v>
      </c>
      <c r="J99" s="650" t="s">
        <v>236</v>
      </c>
      <c r="K99" s="77">
        <v>1</v>
      </c>
      <c r="L99" s="656">
        <v>44013</v>
      </c>
      <c r="M99" s="656">
        <v>44196</v>
      </c>
      <c r="N99" s="657">
        <f t="shared" si="2"/>
        <v>26.142857142857142</v>
      </c>
      <c r="O99" s="653">
        <v>1</v>
      </c>
      <c r="P99" s="653">
        <f t="shared" si="3"/>
        <v>1</v>
      </c>
      <c r="Q99" s="655" t="str">
        <f>IF(ISNUMBER(P99),IF(P99=100%,"CUMPLIDA",IF(AND(ISNUMBER(M99),ISNUMBER(ITRC!$Q$5)), IF(M99&lt;ITRC!$Q$5,"INCUMPLIDA","PROCESO"), "VALIDAR FECHA")),"SIN VALOR AVANCE")</f>
        <v>CUMPLIDA</v>
      </c>
      <c r="R99" s="654" t="s">
        <v>887</v>
      </c>
    </row>
    <row r="100" spans="2:18" ht="135.75" x14ac:dyDescent="0.2">
      <c r="B100" s="80" t="s">
        <v>10</v>
      </c>
      <c r="C100" s="81" t="s">
        <v>9</v>
      </c>
      <c r="D100" s="1037"/>
      <c r="E100" s="1037"/>
      <c r="F100" s="1038"/>
      <c r="G100" s="1038"/>
      <c r="H100" s="1038"/>
      <c r="I100" s="650" t="s">
        <v>1874</v>
      </c>
      <c r="J100" s="650" t="s">
        <v>388</v>
      </c>
      <c r="K100" s="77">
        <v>1</v>
      </c>
      <c r="L100" s="656">
        <v>44197</v>
      </c>
      <c r="M100" s="656">
        <v>44773</v>
      </c>
      <c r="N100" s="657">
        <f t="shared" si="2"/>
        <v>82.285714285714292</v>
      </c>
      <c r="O100" s="653">
        <v>1</v>
      </c>
      <c r="P100" s="653">
        <f t="shared" si="3"/>
        <v>1</v>
      </c>
      <c r="Q100" s="655" t="str">
        <f>IF(ISNUMBER(P100),IF(P100=100%,"CUMPLIDA",IF(AND(ISNUMBER(M100),ISNUMBER(ITRC!$Q$5)), IF(M100&lt;ITRC!$Q$5,"INCUMPLIDA","PROCESO"), "VALIDAR FECHA")),"SIN VALOR AVANCE")</f>
        <v>CUMPLIDA</v>
      </c>
      <c r="R100" s="654" t="s">
        <v>1875</v>
      </c>
    </row>
    <row r="101" spans="2:18" ht="255.75" x14ac:dyDescent="0.2">
      <c r="B101" s="80" t="s">
        <v>10</v>
      </c>
      <c r="C101" s="81" t="s">
        <v>9</v>
      </c>
      <c r="D101" s="1037"/>
      <c r="E101" s="1037"/>
      <c r="F101" s="1038"/>
      <c r="G101" s="1038"/>
      <c r="H101" s="1038"/>
      <c r="I101" s="650" t="s">
        <v>1648</v>
      </c>
      <c r="J101" s="650" t="s">
        <v>1876</v>
      </c>
      <c r="K101" s="77">
        <v>1</v>
      </c>
      <c r="L101" s="656">
        <v>44562</v>
      </c>
      <c r="M101" s="656">
        <v>45657</v>
      </c>
      <c r="N101" s="657">
        <f t="shared" si="2"/>
        <v>156.42857142857142</v>
      </c>
      <c r="O101" s="653">
        <v>0.75</v>
      </c>
      <c r="P101" s="653">
        <f t="shared" si="3"/>
        <v>0.75</v>
      </c>
      <c r="Q101" s="655" t="str">
        <f>IF(ISNUMBER(P101),IF(P101=100%,"CUMPLIDA",IF(AND(ISNUMBER(M101),ISNUMBER(ITRC!$Q$5)), IF(M101&lt;ITRC!$Q$5,"INCUMPLIDA","PROCESO"), "VALIDAR FECHA")),"SIN VALOR AVANCE")</f>
        <v>PROCESO</v>
      </c>
      <c r="R101" s="654" t="s">
        <v>1877</v>
      </c>
    </row>
    <row r="102" spans="2:18" ht="135.75" x14ac:dyDescent="0.2">
      <c r="B102" s="80" t="s">
        <v>10</v>
      </c>
      <c r="C102" s="81" t="s">
        <v>9</v>
      </c>
      <c r="D102" s="1037"/>
      <c r="E102" s="1037"/>
      <c r="F102" s="1038"/>
      <c r="G102" s="1038"/>
      <c r="H102" s="1038" t="s">
        <v>1878</v>
      </c>
      <c r="I102" s="650" t="s">
        <v>1879</v>
      </c>
      <c r="J102" s="650" t="s">
        <v>1880</v>
      </c>
      <c r="K102" s="77">
        <v>1</v>
      </c>
      <c r="L102" s="656">
        <v>43831</v>
      </c>
      <c r="M102" s="656">
        <v>43876</v>
      </c>
      <c r="N102" s="657">
        <f t="shared" si="2"/>
        <v>6.4285714285714288</v>
      </c>
      <c r="O102" s="653">
        <v>1</v>
      </c>
      <c r="P102" s="653">
        <f t="shared" si="3"/>
        <v>1</v>
      </c>
      <c r="Q102" s="655" t="str">
        <f>IF(ISNUMBER(P102),IF(P102=100%,"CUMPLIDA",IF(AND(ISNUMBER(M102),ISNUMBER(ITRC!$Q$5)), IF(M102&lt;ITRC!$Q$5,"INCUMPLIDA","PROCESO"), "VALIDAR FECHA")),"SIN VALOR AVANCE")</f>
        <v>CUMPLIDA</v>
      </c>
      <c r="R102" s="654" t="s">
        <v>1881</v>
      </c>
    </row>
    <row r="103" spans="2:18" ht="105.75" x14ac:dyDescent="0.2">
      <c r="B103" s="80" t="s">
        <v>10</v>
      </c>
      <c r="C103" s="81" t="s">
        <v>9</v>
      </c>
      <c r="D103" s="1037"/>
      <c r="E103" s="1037"/>
      <c r="F103" s="1038" t="s">
        <v>1882</v>
      </c>
      <c r="G103" s="1038"/>
      <c r="H103" s="1038"/>
      <c r="I103" s="650" t="s">
        <v>1883</v>
      </c>
      <c r="J103" s="650" t="s">
        <v>1884</v>
      </c>
      <c r="K103" s="77">
        <v>1</v>
      </c>
      <c r="L103" s="656">
        <v>43877</v>
      </c>
      <c r="M103" s="656">
        <v>43905</v>
      </c>
      <c r="N103" s="657">
        <f t="shared" si="2"/>
        <v>4</v>
      </c>
      <c r="O103" s="653">
        <v>1</v>
      </c>
      <c r="P103" s="653">
        <f t="shared" si="3"/>
        <v>1</v>
      </c>
      <c r="Q103" s="655" t="str">
        <f>IF(ISNUMBER(P103),IF(P103=100%,"CUMPLIDA",IF(AND(ISNUMBER(M103),ISNUMBER(ITRC!$Q$5)), IF(M103&lt;ITRC!$Q$5,"INCUMPLIDA","PROCESO"), "VALIDAR FECHA")),"SIN VALOR AVANCE")</f>
        <v>CUMPLIDA</v>
      </c>
      <c r="R103" s="654" t="s">
        <v>887</v>
      </c>
    </row>
    <row r="104" spans="2:18" ht="165.75" x14ac:dyDescent="0.2">
      <c r="B104" s="80" t="s">
        <v>10</v>
      </c>
      <c r="C104" s="81" t="s">
        <v>9</v>
      </c>
      <c r="D104" s="1037"/>
      <c r="E104" s="1037"/>
      <c r="F104" s="1038"/>
      <c r="G104" s="1038"/>
      <c r="H104" s="650" t="s">
        <v>1885</v>
      </c>
      <c r="I104" s="650" t="s">
        <v>1886</v>
      </c>
      <c r="J104" s="650" t="s">
        <v>1887</v>
      </c>
      <c r="K104" s="77">
        <v>1</v>
      </c>
      <c r="L104" s="656">
        <v>43831</v>
      </c>
      <c r="M104" s="656" t="s">
        <v>1888</v>
      </c>
      <c r="N104" s="657" t="e">
        <f t="shared" si="2"/>
        <v>#VALUE!</v>
      </c>
      <c r="O104" s="653">
        <v>1</v>
      </c>
      <c r="P104" s="653">
        <f t="shared" si="3"/>
        <v>1</v>
      </c>
      <c r="Q104" s="655" t="str">
        <f>IF(ISNUMBER(P104),IF(P104=100%,"CUMPLIDA",IF(AND(ISNUMBER(M104),ISNUMBER(ITRC!$Q$5)), IF(M104&lt;ITRC!$Q$5,"INCUMPLIDA","PROCESO"), "VALIDAR FECHA")),"SIN VALOR AVANCE")</f>
        <v>CUMPLIDA</v>
      </c>
      <c r="R104" s="654" t="s">
        <v>1889</v>
      </c>
    </row>
    <row r="105" spans="2:18" ht="105.75" x14ac:dyDescent="0.2">
      <c r="B105" s="80" t="s">
        <v>10</v>
      </c>
      <c r="C105" s="81" t="s">
        <v>9</v>
      </c>
      <c r="D105" s="1037"/>
      <c r="E105" s="1037"/>
      <c r="F105" s="1038"/>
      <c r="G105" s="1038"/>
      <c r="H105" s="1038" t="s">
        <v>1890</v>
      </c>
      <c r="I105" s="650" t="s">
        <v>1891</v>
      </c>
      <c r="J105" s="650" t="s">
        <v>1275</v>
      </c>
      <c r="K105" s="77">
        <v>1</v>
      </c>
      <c r="L105" s="656">
        <v>43831</v>
      </c>
      <c r="M105" s="656">
        <v>43889</v>
      </c>
      <c r="N105" s="657">
        <f t="shared" si="2"/>
        <v>8.2857142857142865</v>
      </c>
      <c r="O105" s="653">
        <v>1</v>
      </c>
      <c r="P105" s="653">
        <f t="shared" si="3"/>
        <v>1</v>
      </c>
      <c r="Q105" s="655" t="str">
        <f>IF(ISNUMBER(P105),IF(P105=100%,"CUMPLIDA",IF(AND(ISNUMBER(M105),ISNUMBER(ITRC!$Q$5)), IF(M105&lt;ITRC!$Q$5,"INCUMPLIDA","PROCESO"), "VALIDAR FECHA")),"SIN VALOR AVANCE")</f>
        <v>CUMPLIDA</v>
      </c>
      <c r="R105" s="654" t="s">
        <v>887</v>
      </c>
    </row>
    <row r="106" spans="2:18" ht="105.75" x14ac:dyDescent="0.2">
      <c r="B106" s="80" t="s">
        <v>10</v>
      </c>
      <c r="C106" s="81" t="s">
        <v>9</v>
      </c>
      <c r="D106" s="1037"/>
      <c r="E106" s="1037"/>
      <c r="F106" s="1038"/>
      <c r="G106" s="1038"/>
      <c r="H106" s="1038"/>
      <c r="I106" s="650" t="s">
        <v>1892</v>
      </c>
      <c r="J106" s="650" t="s">
        <v>1893</v>
      </c>
      <c r="K106" s="77">
        <v>4</v>
      </c>
      <c r="L106" s="656">
        <v>43891</v>
      </c>
      <c r="M106" s="656">
        <v>44012</v>
      </c>
      <c r="N106" s="657">
        <f t="shared" si="2"/>
        <v>17.285714285714285</v>
      </c>
      <c r="O106" s="653">
        <v>1</v>
      </c>
      <c r="P106" s="653">
        <f t="shared" si="3"/>
        <v>1</v>
      </c>
      <c r="Q106" s="655" t="str">
        <f>IF(ISNUMBER(P106),IF(P106=100%,"CUMPLIDA",IF(AND(ISNUMBER(M106),ISNUMBER(ITRC!$Q$5)), IF(M106&lt;ITRC!$Q$5,"INCUMPLIDA","PROCESO"), "VALIDAR FECHA")),"SIN VALOR AVANCE")</f>
        <v>CUMPLIDA</v>
      </c>
      <c r="R106" s="654" t="s">
        <v>1894</v>
      </c>
    </row>
    <row r="107" spans="2:18" ht="105.75" x14ac:dyDescent="0.2">
      <c r="B107" s="80" t="s">
        <v>10</v>
      </c>
      <c r="C107" s="81" t="s">
        <v>9</v>
      </c>
      <c r="D107" s="1037"/>
      <c r="E107" s="1037"/>
      <c r="F107" s="1038"/>
      <c r="G107" s="1038"/>
      <c r="H107" s="650" t="s">
        <v>1895</v>
      </c>
      <c r="I107" s="650" t="s">
        <v>1896</v>
      </c>
      <c r="J107" s="650" t="s">
        <v>1045</v>
      </c>
      <c r="K107" s="77">
        <v>1</v>
      </c>
      <c r="L107" s="656">
        <v>43831</v>
      </c>
      <c r="M107" s="656">
        <v>43861</v>
      </c>
      <c r="N107" s="657">
        <f t="shared" si="2"/>
        <v>4.2857142857142856</v>
      </c>
      <c r="O107" s="653">
        <v>1</v>
      </c>
      <c r="P107" s="653">
        <f t="shared" si="3"/>
        <v>1</v>
      </c>
      <c r="Q107" s="655" t="str">
        <f>IF(ISNUMBER(P107),IF(P107=100%,"CUMPLIDA",IF(AND(ISNUMBER(M107),ISNUMBER(ITRC!$Q$5)), IF(M107&lt;ITRC!$Q$5,"INCUMPLIDA","PROCESO"), "VALIDAR FECHA")),"SIN VALOR AVANCE")</f>
        <v>CUMPLIDA</v>
      </c>
      <c r="R107" s="654" t="s">
        <v>1897</v>
      </c>
    </row>
    <row r="108" spans="2:18" ht="120.75" x14ac:dyDescent="0.2">
      <c r="B108" s="80" t="s">
        <v>10</v>
      </c>
      <c r="C108" s="81" t="s">
        <v>9</v>
      </c>
      <c r="D108" s="1037"/>
      <c r="E108" s="1037"/>
      <c r="F108" s="1038" t="s">
        <v>1898</v>
      </c>
      <c r="G108" s="1038"/>
      <c r="H108" s="650" t="s">
        <v>1899</v>
      </c>
      <c r="I108" s="650" t="s">
        <v>1900</v>
      </c>
      <c r="J108" s="650" t="s">
        <v>1901</v>
      </c>
      <c r="K108" s="77">
        <v>4</v>
      </c>
      <c r="L108" s="656">
        <v>43891</v>
      </c>
      <c r="M108" s="656">
        <v>44012</v>
      </c>
      <c r="N108" s="657">
        <f t="shared" si="2"/>
        <v>17.285714285714285</v>
      </c>
      <c r="O108" s="653">
        <v>1</v>
      </c>
      <c r="P108" s="653">
        <f t="shared" si="3"/>
        <v>1</v>
      </c>
      <c r="Q108" s="655" t="str">
        <f>IF(ISNUMBER(P108),IF(P108=100%,"CUMPLIDA",IF(AND(ISNUMBER(M108),ISNUMBER(ITRC!$Q$5)), IF(M108&lt;ITRC!$Q$5,"INCUMPLIDA","PROCESO"), "VALIDAR FECHA")),"SIN VALOR AVANCE")</f>
        <v>CUMPLIDA</v>
      </c>
      <c r="R108" s="654" t="s">
        <v>1902</v>
      </c>
    </row>
    <row r="109" spans="2:18" ht="105.75" x14ac:dyDescent="0.2">
      <c r="B109" s="80" t="s">
        <v>10</v>
      </c>
      <c r="C109" s="81" t="s">
        <v>9</v>
      </c>
      <c r="D109" s="1037"/>
      <c r="E109" s="1037"/>
      <c r="F109" s="1038"/>
      <c r="G109" s="1038"/>
      <c r="H109" s="650" t="s">
        <v>1903</v>
      </c>
      <c r="I109" s="650" t="s">
        <v>1892</v>
      </c>
      <c r="J109" s="650" t="s">
        <v>1893</v>
      </c>
      <c r="K109" s="77">
        <v>4</v>
      </c>
      <c r="L109" s="656">
        <v>43891</v>
      </c>
      <c r="M109" s="656">
        <v>44012</v>
      </c>
      <c r="N109" s="657">
        <f t="shared" si="2"/>
        <v>17.285714285714285</v>
      </c>
      <c r="O109" s="653">
        <v>1</v>
      </c>
      <c r="P109" s="653">
        <f t="shared" si="3"/>
        <v>1</v>
      </c>
      <c r="Q109" s="655" t="str">
        <f>IF(ISNUMBER(P109),IF(P109=100%,"CUMPLIDA",IF(AND(ISNUMBER(M109),ISNUMBER(ITRC!$Q$5)), IF(M109&lt;ITRC!$Q$5,"INCUMPLIDA","PROCESO"), "VALIDAR FECHA")),"SIN VALOR AVANCE")</f>
        <v>CUMPLIDA</v>
      </c>
      <c r="R109" s="654" t="s">
        <v>1904</v>
      </c>
    </row>
    <row r="110" spans="2:18" ht="195" x14ac:dyDescent="0.2">
      <c r="B110" s="80" t="s">
        <v>10</v>
      </c>
      <c r="C110" s="81" t="s">
        <v>9</v>
      </c>
      <c r="D110" s="1037"/>
      <c r="E110" s="1037"/>
      <c r="F110" s="1038"/>
      <c r="G110" s="1038"/>
      <c r="H110" s="1038" t="s">
        <v>1905</v>
      </c>
      <c r="I110" s="650" t="s">
        <v>1906</v>
      </c>
      <c r="J110" s="650" t="s">
        <v>1907</v>
      </c>
      <c r="K110" s="77">
        <v>1</v>
      </c>
      <c r="L110" s="656">
        <v>43831</v>
      </c>
      <c r="M110" s="656">
        <v>43860</v>
      </c>
      <c r="N110" s="657">
        <f t="shared" si="2"/>
        <v>4.1428571428571432</v>
      </c>
      <c r="O110" s="653">
        <v>1</v>
      </c>
      <c r="P110" s="653">
        <f t="shared" si="3"/>
        <v>1</v>
      </c>
      <c r="Q110" s="655" t="str">
        <f>IF(ISNUMBER(P110),IF(P110=100%,"CUMPLIDA",IF(AND(ISNUMBER(M110),ISNUMBER(ITRC!$Q$5)), IF(M110&lt;ITRC!$Q$5,"INCUMPLIDA","PROCESO"), "VALIDAR FECHA")),"SIN VALOR AVANCE")</f>
        <v>CUMPLIDA</v>
      </c>
      <c r="R110" s="654" t="s">
        <v>1908</v>
      </c>
    </row>
    <row r="111" spans="2:18" ht="120.75" x14ac:dyDescent="0.2">
      <c r="B111" s="80" t="s">
        <v>10</v>
      </c>
      <c r="C111" s="81" t="s">
        <v>9</v>
      </c>
      <c r="D111" s="1037"/>
      <c r="E111" s="1037"/>
      <c r="F111" s="1038"/>
      <c r="G111" s="1038"/>
      <c r="H111" s="1038"/>
      <c r="I111" s="650" t="s">
        <v>1909</v>
      </c>
      <c r="J111" s="650" t="s">
        <v>1910</v>
      </c>
      <c r="K111" s="77">
        <v>1</v>
      </c>
      <c r="L111" s="656">
        <v>43862</v>
      </c>
      <c r="M111" s="656">
        <v>43889</v>
      </c>
      <c r="N111" s="657">
        <f t="shared" si="2"/>
        <v>3.8571428571428572</v>
      </c>
      <c r="O111" s="653">
        <v>1</v>
      </c>
      <c r="P111" s="653">
        <f t="shared" si="3"/>
        <v>1</v>
      </c>
      <c r="Q111" s="655" t="str">
        <f>IF(ISNUMBER(P111),IF(P111=100%,"CUMPLIDA",IF(AND(ISNUMBER(M111),ISNUMBER(ITRC!$Q$5)), IF(M111&lt;ITRC!$Q$5,"INCUMPLIDA","PROCESO"), "VALIDAR FECHA")),"SIN VALOR AVANCE")</f>
        <v>CUMPLIDA</v>
      </c>
      <c r="R111" s="654" t="s">
        <v>1911</v>
      </c>
    </row>
    <row r="112" spans="2:18" ht="165.75" x14ac:dyDescent="0.2">
      <c r="B112" s="80" t="s">
        <v>10</v>
      </c>
      <c r="C112" s="81" t="s">
        <v>9</v>
      </c>
      <c r="D112" s="1037"/>
      <c r="E112" s="1037"/>
      <c r="F112" s="1038"/>
      <c r="G112" s="1038"/>
      <c r="H112" s="1038"/>
      <c r="I112" s="650" t="s">
        <v>1912</v>
      </c>
      <c r="J112" s="650" t="s">
        <v>1913</v>
      </c>
      <c r="K112" s="77">
        <v>1</v>
      </c>
      <c r="L112" s="656">
        <v>43862</v>
      </c>
      <c r="M112" s="656">
        <v>43889</v>
      </c>
      <c r="N112" s="657">
        <f t="shared" si="2"/>
        <v>3.8571428571428572</v>
      </c>
      <c r="O112" s="653">
        <v>1</v>
      </c>
      <c r="P112" s="653">
        <f t="shared" si="3"/>
        <v>1</v>
      </c>
      <c r="Q112" s="655" t="str">
        <f>IF(ISNUMBER(P112),IF(P112=100%,"CUMPLIDA",IF(AND(ISNUMBER(M112),ISNUMBER(ITRC!$Q$5)), IF(M112&lt;ITRC!$Q$5,"INCUMPLIDA","PROCESO"), "VALIDAR FECHA")),"SIN VALOR AVANCE")</f>
        <v>CUMPLIDA</v>
      </c>
      <c r="R112" s="654" t="s">
        <v>1914</v>
      </c>
    </row>
    <row r="113" spans="2:18" ht="180.75" x14ac:dyDescent="0.2">
      <c r="B113" s="80" t="s">
        <v>10</v>
      </c>
      <c r="C113" s="81" t="s">
        <v>9</v>
      </c>
      <c r="D113" s="1037"/>
      <c r="E113" s="1037"/>
      <c r="F113" s="1038" t="s">
        <v>1915</v>
      </c>
      <c r="G113" s="1038"/>
      <c r="H113" s="1038"/>
      <c r="I113" s="650" t="s">
        <v>1916</v>
      </c>
      <c r="J113" s="650" t="s">
        <v>1045</v>
      </c>
      <c r="K113" s="77">
        <v>1</v>
      </c>
      <c r="L113" s="656">
        <v>43831</v>
      </c>
      <c r="M113" s="656">
        <v>43889</v>
      </c>
      <c r="N113" s="657">
        <f t="shared" si="2"/>
        <v>8.2857142857142865</v>
      </c>
      <c r="O113" s="653">
        <v>1</v>
      </c>
      <c r="P113" s="653">
        <f t="shared" si="3"/>
        <v>1</v>
      </c>
      <c r="Q113" s="655" t="str">
        <f>IF(ISNUMBER(P113),IF(P113=100%,"CUMPLIDA",IF(AND(ISNUMBER(M113),ISNUMBER(ITRC!$Q$5)), IF(M113&lt;ITRC!$Q$5,"INCUMPLIDA","PROCESO"), "VALIDAR FECHA")),"SIN VALOR AVANCE")</f>
        <v>CUMPLIDA</v>
      </c>
      <c r="R113" s="654" t="s">
        <v>1917</v>
      </c>
    </row>
    <row r="114" spans="2:18" ht="165.75" x14ac:dyDescent="0.2">
      <c r="B114" s="80" t="s">
        <v>10</v>
      </c>
      <c r="C114" s="81" t="s">
        <v>9</v>
      </c>
      <c r="D114" s="1037"/>
      <c r="E114" s="1037"/>
      <c r="F114" s="1038"/>
      <c r="G114" s="1038"/>
      <c r="H114" s="1038"/>
      <c r="I114" s="650" t="s">
        <v>1918</v>
      </c>
      <c r="J114" s="650" t="s">
        <v>1919</v>
      </c>
      <c r="K114" s="77">
        <v>1</v>
      </c>
      <c r="L114" s="656">
        <v>43891</v>
      </c>
      <c r="M114" s="656">
        <v>44012</v>
      </c>
      <c r="N114" s="657">
        <f t="shared" si="2"/>
        <v>17.285714285714285</v>
      </c>
      <c r="O114" s="653">
        <v>1</v>
      </c>
      <c r="P114" s="653">
        <f t="shared" si="3"/>
        <v>1</v>
      </c>
      <c r="Q114" s="655" t="str">
        <f>IF(ISNUMBER(P114),IF(P114=100%,"CUMPLIDA",IF(AND(ISNUMBER(M114),ISNUMBER(ITRC!$Q$5)), IF(M114&lt;ITRC!$Q$5,"INCUMPLIDA","PROCESO"), "VALIDAR FECHA")),"SIN VALOR AVANCE")</f>
        <v>CUMPLIDA</v>
      </c>
      <c r="R114" s="654" t="s">
        <v>1920</v>
      </c>
    </row>
    <row r="115" spans="2:18" ht="165.75" x14ac:dyDescent="0.2">
      <c r="B115" s="80" t="s">
        <v>10</v>
      </c>
      <c r="C115" s="81" t="s">
        <v>9</v>
      </c>
      <c r="D115" s="1037"/>
      <c r="E115" s="1037"/>
      <c r="F115" s="1038"/>
      <c r="G115" s="1038"/>
      <c r="H115" s="1038"/>
      <c r="I115" s="650" t="s">
        <v>1921</v>
      </c>
      <c r="J115" s="650" t="s">
        <v>1922</v>
      </c>
      <c r="K115" s="77">
        <v>1</v>
      </c>
      <c r="L115" s="656">
        <v>44013</v>
      </c>
      <c r="M115" s="656">
        <v>44073</v>
      </c>
      <c r="N115" s="657">
        <f t="shared" si="2"/>
        <v>8.5714285714285712</v>
      </c>
      <c r="O115" s="653">
        <v>1</v>
      </c>
      <c r="P115" s="653">
        <f t="shared" si="3"/>
        <v>1</v>
      </c>
      <c r="Q115" s="655" t="str">
        <f>IF(ISNUMBER(P115),IF(P115=100%,"CUMPLIDA",IF(AND(ISNUMBER(M115),ISNUMBER(ITRC!$Q$5)), IF(M115&lt;ITRC!$Q$5,"INCUMPLIDA","PROCESO"), "VALIDAR FECHA")),"SIN VALOR AVANCE")</f>
        <v>CUMPLIDA</v>
      </c>
      <c r="R115" s="654" t="s">
        <v>1923</v>
      </c>
    </row>
    <row r="116" spans="2:18" ht="120.75" x14ac:dyDescent="0.2">
      <c r="B116" s="80" t="s">
        <v>10</v>
      </c>
      <c r="C116" s="81" t="s">
        <v>9</v>
      </c>
      <c r="D116" s="1037"/>
      <c r="E116" s="1037"/>
      <c r="F116" s="1038"/>
      <c r="G116" s="1038"/>
      <c r="H116" s="1038" t="s">
        <v>1924</v>
      </c>
      <c r="I116" s="650" t="s">
        <v>1925</v>
      </c>
      <c r="J116" s="650" t="s">
        <v>1926</v>
      </c>
      <c r="K116" s="77">
        <v>1</v>
      </c>
      <c r="L116" s="656">
        <v>43831</v>
      </c>
      <c r="M116" s="656">
        <v>43889</v>
      </c>
      <c r="N116" s="657">
        <f t="shared" si="2"/>
        <v>8.2857142857142865</v>
      </c>
      <c r="O116" s="653">
        <v>1</v>
      </c>
      <c r="P116" s="653">
        <f t="shared" si="3"/>
        <v>1</v>
      </c>
      <c r="Q116" s="655" t="str">
        <f>IF(ISNUMBER(P116),IF(P116=100%,"CUMPLIDA",IF(AND(ISNUMBER(M116),ISNUMBER(ITRC!$Q$5)), IF(M116&lt;ITRC!$Q$5,"INCUMPLIDA","PROCESO"), "VALIDAR FECHA")),"SIN VALOR AVANCE")</f>
        <v>CUMPLIDA</v>
      </c>
      <c r="R116" s="654" t="s">
        <v>1902</v>
      </c>
    </row>
    <row r="117" spans="2:18" ht="90.75" x14ac:dyDescent="0.2">
      <c r="B117" s="80" t="s">
        <v>10</v>
      </c>
      <c r="C117" s="81" t="s">
        <v>9</v>
      </c>
      <c r="D117" s="1037"/>
      <c r="E117" s="1037"/>
      <c r="F117" s="1038"/>
      <c r="G117" s="1038"/>
      <c r="H117" s="1038"/>
      <c r="I117" s="650" t="s">
        <v>1927</v>
      </c>
      <c r="J117" s="650" t="s">
        <v>1928</v>
      </c>
      <c r="K117" s="77">
        <v>1</v>
      </c>
      <c r="L117" s="656">
        <v>43891</v>
      </c>
      <c r="M117" s="656">
        <v>44012</v>
      </c>
      <c r="N117" s="657">
        <f t="shared" si="2"/>
        <v>17.285714285714285</v>
      </c>
      <c r="O117" s="653">
        <v>1</v>
      </c>
      <c r="P117" s="653">
        <f t="shared" si="3"/>
        <v>1</v>
      </c>
      <c r="Q117" s="655" t="str">
        <f>IF(ISNUMBER(P117),IF(P117=100%,"CUMPLIDA",IF(AND(ISNUMBER(M117),ISNUMBER(ITRC!$Q$5)), IF(M117&lt;ITRC!$Q$5,"INCUMPLIDA","PROCESO"), "VALIDAR FECHA")),"SIN VALOR AVANCE")</f>
        <v>CUMPLIDA</v>
      </c>
      <c r="R117" s="654" t="s">
        <v>1846</v>
      </c>
    </row>
    <row r="118" spans="2:18" ht="153.6" customHeight="1" x14ac:dyDescent="0.2">
      <c r="B118" s="80" t="s">
        <v>10</v>
      </c>
      <c r="C118" s="81" t="s">
        <v>9</v>
      </c>
      <c r="D118" s="1037" t="s">
        <v>1929</v>
      </c>
      <c r="E118" s="1037" t="s">
        <v>1701</v>
      </c>
      <c r="F118" s="650" t="s">
        <v>1930</v>
      </c>
      <c r="G118" s="1038" t="s">
        <v>1931</v>
      </c>
      <c r="H118" s="650" t="s">
        <v>1932</v>
      </c>
      <c r="I118" s="650" t="s">
        <v>1933</v>
      </c>
      <c r="J118" s="650" t="s">
        <v>243</v>
      </c>
      <c r="K118" s="77">
        <v>1</v>
      </c>
      <c r="L118" s="656">
        <v>43983</v>
      </c>
      <c r="M118" s="656">
        <v>44074</v>
      </c>
      <c r="N118" s="657">
        <f t="shared" ref="N118:N200" si="4">(M118-L118)/7</f>
        <v>13</v>
      </c>
      <c r="O118" s="653">
        <v>1</v>
      </c>
      <c r="P118" s="653">
        <f t="shared" ref="P118:P173" si="5">O118</f>
        <v>1</v>
      </c>
      <c r="Q118" s="655" t="str">
        <f>IF(ISNUMBER(P118),IF(P118=100%,"CUMPLIDA",IF(AND(ISNUMBER(M118),ISNUMBER(ITRC!$Q$5)), IF(M118&lt;ITRC!$Q$5,"INCUMPLIDA","PROCESO"), "VALIDAR FECHA")),"SIN VALOR AVANCE")</f>
        <v>CUMPLIDA</v>
      </c>
      <c r="R118" s="654" t="s">
        <v>1934</v>
      </c>
    </row>
    <row r="119" spans="2:18" ht="240.75" x14ac:dyDescent="0.2">
      <c r="B119" s="80" t="s">
        <v>10</v>
      </c>
      <c r="C119" s="81" t="s">
        <v>9</v>
      </c>
      <c r="D119" s="1037"/>
      <c r="E119" s="1037"/>
      <c r="F119" s="1038" t="s">
        <v>1935</v>
      </c>
      <c r="G119" s="1038"/>
      <c r="H119" s="650" t="s">
        <v>1936</v>
      </c>
      <c r="I119" s="650" t="s">
        <v>1937</v>
      </c>
      <c r="J119" s="650" t="s">
        <v>1938</v>
      </c>
      <c r="K119" s="77">
        <v>2</v>
      </c>
      <c r="L119" s="656">
        <v>44075</v>
      </c>
      <c r="M119" s="656">
        <v>44228</v>
      </c>
      <c r="N119" s="657">
        <f t="shared" si="4"/>
        <v>21.857142857142858</v>
      </c>
      <c r="O119" s="653">
        <v>1</v>
      </c>
      <c r="P119" s="653">
        <f t="shared" si="5"/>
        <v>1</v>
      </c>
      <c r="Q119" s="655" t="str">
        <f>IF(ISNUMBER(P119),IF(P119=100%,"CUMPLIDA",IF(AND(ISNUMBER(M119),ISNUMBER(ITRC!$Q$5)), IF(M119&lt;ITRC!$Q$5,"INCUMPLIDA","PROCESO"), "VALIDAR FECHA")),"SIN VALOR AVANCE")</f>
        <v>CUMPLIDA</v>
      </c>
      <c r="R119" s="654" t="s">
        <v>1939</v>
      </c>
    </row>
    <row r="120" spans="2:18" ht="105" x14ac:dyDescent="0.2">
      <c r="B120" s="80" t="s">
        <v>10</v>
      </c>
      <c r="C120" s="81" t="s">
        <v>9</v>
      </c>
      <c r="D120" s="1037"/>
      <c r="E120" s="1037"/>
      <c r="F120" s="1038"/>
      <c r="G120" s="1038"/>
      <c r="H120" s="650" t="s">
        <v>1940</v>
      </c>
      <c r="I120" s="650" t="s">
        <v>1941</v>
      </c>
      <c r="J120" s="650" t="s">
        <v>1942</v>
      </c>
      <c r="K120" s="77">
        <v>1</v>
      </c>
      <c r="L120" s="656">
        <v>44105</v>
      </c>
      <c r="M120" s="656">
        <v>44196</v>
      </c>
      <c r="N120" s="657">
        <f t="shared" si="4"/>
        <v>13</v>
      </c>
      <c r="O120" s="653">
        <v>1</v>
      </c>
      <c r="P120" s="653">
        <f t="shared" si="5"/>
        <v>1</v>
      </c>
      <c r="Q120" s="655" t="str">
        <f>IF(ISNUMBER(P120),IF(P120=100%,"CUMPLIDA",IF(AND(ISNUMBER(M120),ISNUMBER(ITRC!$Q$5)), IF(M120&lt;ITRC!$Q$5,"INCUMPLIDA","PROCESO"), "VALIDAR FECHA")),"SIN VALOR AVANCE")</f>
        <v>CUMPLIDA</v>
      </c>
      <c r="R120" s="654" t="s">
        <v>1934</v>
      </c>
    </row>
    <row r="121" spans="2:18" ht="90.75" x14ac:dyDescent="0.2">
      <c r="B121" s="80" t="s">
        <v>10</v>
      </c>
      <c r="C121" s="81" t="s">
        <v>9</v>
      </c>
      <c r="D121" s="1037"/>
      <c r="E121" s="1037"/>
      <c r="F121" s="1038" t="s">
        <v>1943</v>
      </c>
      <c r="G121" s="1038"/>
      <c r="H121" s="650" t="s">
        <v>1944</v>
      </c>
      <c r="I121" s="650" t="s">
        <v>1945</v>
      </c>
      <c r="J121" s="650" t="s">
        <v>1946</v>
      </c>
      <c r="K121" s="77">
        <v>1</v>
      </c>
      <c r="L121" s="656">
        <v>44197</v>
      </c>
      <c r="M121" s="656">
        <v>44530</v>
      </c>
      <c r="N121" s="657">
        <f t="shared" si="4"/>
        <v>47.571428571428569</v>
      </c>
      <c r="O121" s="653">
        <v>1</v>
      </c>
      <c r="P121" s="653">
        <f t="shared" si="5"/>
        <v>1</v>
      </c>
      <c r="Q121" s="655" t="str">
        <f>IF(ISNUMBER(P121),IF(P121=100%,"CUMPLIDA",IF(AND(ISNUMBER(M121),ISNUMBER(ITRC!$Q$5)), IF(M121&lt;ITRC!$Q$5,"INCUMPLIDA","PROCESO"), "VALIDAR FECHA")),"SIN VALOR AVANCE")</f>
        <v>CUMPLIDA</v>
      </c>
      <c r="R121" s="654" t="s">
        <v>1934</v>
      </c>
    </row>
    <row r="122" spans="2:18" ht="135.75" x14ac:dyDescent="0.2">
      <c r="B122" s="80" t="s">
        <v>10</v>
      </c>
      <c r="C122" s="81" t="s">
        <v>9</v>
      </c>
      <c r="D122" s="1037"/>
      <c r="E122" s="1037"/>
      <c r="F122" s="1038"/>
      <c r="G122" s="1038"/>
      <c r="H122" s="650" t="s">
        <v>1947</v>
      </c>
      <c r="I122" s="650" t="s">
        <v>1948</v>
      </c>
      <c r="J122" s="650" t="s">
        <v>1949</v>
      </c>
      <c r="K122" s="77">
        <v>1</v>
      </c>
      <c r="L122" s="656">
        <v>44013</v>
      </c>
      <c r="M122" s="656">
        <v>44195</v>
      </c>
      <c r="N122" s="657">
        <f t="shared" si="4"/>
        <v>26</v>
      </c>
      <c r="O122" s="653">
        <v>1</v>
      </c>
      <c r="P122" s="653">
        <f t="shared" si="5"/>
        <v>1</v>
      </c>
      <c r="Q122" s="655" t="str">
        <f>IF(ISNUMBER(P122),IF(P122=100%,"CUMPLIDA",IF(AND(ISNUMBER(M122),ISNUMBER(ITRC!$Q$5)), IF(M122&lt;ITRC!$Q$5,"INCUMPLIDA","PROCESO"), "VALIDAR FECHA")),"SIN VALOR AVANCE")</f>
        <v>CUMPLIDA</v>
      </c>
      <c r="R122" s="654" t="s">
        <v>1950</v>
      </c>
    </row>
    <row r="123" spans="2:18" ht="255.75" x14ac:dyDescent="0.2">
      <c r="B123" s="80" t="s">
        <v>10</v>
      </c>
      <c r="C123" s="81" t="s">
        <v>9</v>
      </c>
      <c r="D123" s="1037"/>
      <c r="E123" s="1037"/>
      <c r="F123" s="1038" t="s">
        <v>1951</v>
      </c>
      <c r="G123" s="1038"/>
      <c r="H123" s="650" t="s">
        <v>1952</v>
      </c>
      <c r="I123" s="650" t="s">
        <v>1871</v>
      </c>
      <c r="J123" s="650" t="s">
        <v>1872</v>
      </c>
      <c r="K123" s="77">
        <v>1</v>
      </c>
      <c r="L123" s="656">
        <v>43800</v>
      </c>
      <c r="M123" s="656">
        <v>44012</v>
      </c>
      <c r="N123" s="657">
        <f t="shared" si="4"/>
        <v>30.285714285714285</v>
      </c>
      <c r="O123" s="653">
        <v>1</v>
      </c>
      <c r="P123" s="653">
        <f t="shared" si="5"/>
        <v>1</v>
      </c>
      <c r="Q123" s="655" t="str">
        <f>IF(ISNUMBER(P123),IF(P123=100%,"CUMPLIDA",IF(AND(ISNUMBER(M123),ISNUMBER(ITRC!$Q$5)), IF(M123&lt;ITRC!$Q$5,"INCUMPLIDA","PROCESO"), "VALIDAR FECHA")),"SIN VALOR AVANCE")</f>
        <v>CUMPLIDA</v>
      </c>
      <c r="R123" s="654" t="s">
        <v>1877</v>
      </c>
    </row>
    <row r="124" spans="2:18" ht="255.75" x14ac:dyDescent="0.2">
      <c r="B124" s="80" t="s">
        <v>10</v>
      </c>
      <c r="C124" s="81" t="s">
        <v>9</v>
      </c>
      <c r="D124" s="1037"/>
      <c r="E124" s="1037"/>
      <c r="F124" s="1038"/>
      <c r="G124" s="1038"/>
      <c r="H124" s="650" t="s">
        <v>1953</v>
      </c>
      <c r="I124" s="650" t="s">
        <v>235</v>
      </c>
      <c r="J124" s="650" t="s">
        <v>236</v>
      </c>
      <c r="K124" s="77">
        <v>1</v>
      </c>
      <c r="L124" s="656">
        <v>44013</v>
      </c>
      <c r="M124" s="656">
        <v>44196</v>
      </c>
      <c r="N124" s="657">
        <f t="shared" si="4"/>
        <v>26.142857142857142</v>
      </c>
      <c r="O124" s="653">
        <v>1</v>
      </c>
      <c r="P124" s="653">
        <f t="shared" si="5"/>
        <v>1</v>
      </c>
      <c r="Q124" s="655" t="str">
        <f>IF(ISNUMBER(P124),IF(P124=100%,"CUMPLIDA",IF(AND(ISNUMBER(M124),ISNUMBER(ITRC!$Q$5)), IF(M124&lt;ITRC!$Q$5,"INCUMPLIDA","PROCESO"), "VALIDAR FECHA")),"SIN VALOR AVANCE")</f>
        <v>CUMPLIDA</v>
      </c>
      <c r="R124" s="654" t="s">
        <v>1877</v>
      </c>
    </row>
    <row r="125" spans="2:18" ht="255.75" x14ac:dyDescent="0.2">
      <c r="B125" s="80" t="s">
        <v>10</v>
      </c>
      <c r="C125" s="81" t="s">
        <v>9</v>
      </c>
      <c r="D125" s="1037"/>
      <c r="E125" s="1037"/>
      <c r="F125" s="1038" t="s">
        <v>1954</v>
      </c>
      <c r="G125" s="1038"/>
      <c r="H125" s="650" t="s">
        <v>1955</v>
      </c>
      <c r="I125" s="650" t="s">
        <v>1874</v>
      </c>
      <c r="J125" s="650" t="s">
        <v>388</v>
      </c>
      <c r="K125" s="77">
        <v>1</v>
      </c>
      <c r="L125" s="656">
        <v>44197</v>
      </c>
      <c r="M125" s="656">
        <v>44773</v>
      </c>
      <c r="N125" s="657">
        <f t="shared" si="4"/>
        <v>82.285714285714292</v>
      </c>
      <c r="O125" s="653">
        <v>1</v>
      </c>
      <c r="P125" s="653">
        <f t="shared" si="5"/>
        <v>1</v>
      </c>
      <c r="Q125" s="655" t="str">
        <f>IF(ISNUMBER(P125),IF(P125=100%,"CUMPLIDA",IF(AND(ISNUMBER(M125),ISNUMBER(ITRC!$Q$5)), IF(M125&lt;ITRC!$Q$5,"INCUMPLIDA","PROCESO"), "VALIDAR FECHA")),"SIN VALOR AVANCE")</f>
        <v>CUMPLIDA</v>
      </c>
      <c r="R125" s="654" t="s">
        <v>1877</v>
      </c>
    </row>
    <row r="126" spans="2:18" ht="255.75" x14ac:dyDescent="0.2">
      <c r="B126" s="80" t="s">
        <v>10</v>
      </c>
      <c r="C126" s="81" t="s">
        <v>9</v>
      </c>
      <c r="D126" s="1037"/>
      <c r="E126" s="1037"/>
      <c r="F126" s="1038"/>
      <c r="G126" s="1038"/>
      <c r="H126" s="650" t="s">
        <v>1956</v>
      </c>
      <c r="I126" s="650" t="s">
        <v>1957</v>
      </c>
      <c r="J126" s="650" t="s">
        <v>1876</v>
      </c>
      <c r="K126" s="77">
        <v>1</v>
      </c>
      <c r="L126" s="656">
        <v>44562</v>
      </c>
      <c r="M126" s="656">
        <v>45657</v>
      </c>
      <c r="N126" s="657">
        <f t="shared" si="4"/>
        <v>156.42857142857142</v>
      </c>
      <c r="O126" s="653">
        <v>0.75</v>
      </c>
      <c r="P126" s="653">
        <f t="shared" si="5"/>
        <v>0.75</v>
      </c>
      <c r="Q126" s="655" t="str">
        <f>IF(ISNUMBER(P126),IF(P126=100%,"CUMPLIDA",IF(AND(ISNUMBER(M126),ISNUMBER(ITRC!$Q$5)), IF(M126&lt;ITRC!$Q$5,"INCUMPLIDA","PROCESO"), "VALIDAR FECHA")),"SIN VALOR AVANCE")</f>
        <v>PROCESO</v>
      </c>
      <c r="R126" s="654" t="s">
        <v>1877</v>
      </c>
    </row>
    <row r="127" spans="2:18" ht="105.75" x14ac:dyDescent="0.2">
      <c r="B127" s="80" t="s">
        <v>10</v>
      </c>
      <c r="C127" s="81" t="s">
        <v>9</v>
      </c>
      <c r="D127" s="1037"/>
      <c r="E127" s="1037"/>
      <c r="F127" s="1038" t="s">
        <v>1958</v>
      </c>
      <c r="G127" s="1038"/>
      <c r="H127" s="650" t="s">
        <v>1959</v>
      </c>
      <c r="I127" s="650" t="s">
        <v>1960</v>
      </c>
      <c r="J127" s="650" t="s">
        <v>921</v>
      </c>
      <c r="K127" s="77">
        <v>1</v>
      </c>
      <c r="L127" s="656">
        <v>43831</v>
      </c>
      <c r="M127" s="656">
        <v>44043</v>
      </c>
      <c r="N127" s="657">
        <f t="shared" si="4"/>
        <v>30.285714285714285</v>
      </c>
      <c r="O127" s="653">
        <v>1</v>
      </c>
      <c r="P127" s="653">
        <f t="shared" si="5"/>
        <v>1</v>
      </c>
      <c r="Q127" s="655" t="str">
        <f>IF(ISNUMBER(P127),IF(P127=100%,"CUMPLIDA",IF(AND(ISNUMBER(M127),ISNUMBER(ITRC!$Q$5)), IF(M127&lt;ITRC!$Q$5,"INCUMPLIDA","PROCESO"), "VALIDAR FECHA")),"SIN VALOR AVANCE")</f>
        <v>CUMPLIDA</v>
      </c>
      <c r="R127" s="654" t="s">
        <v>887</v>
      </c>
    </row>
    <row r="128" spans="2:18" ht="165.75" x14ac:dyDescent="0.2">
      <c r="B128" s="80" t="s">
        <v>10</v>
      </c>
      <c r="C128" s="81" t="s">
        <v>9</v>
      </c>
      <c r="D128" s="1037"/>
      <c r="E128" s="1037"/>
      <c r="F128" s="1038"/>
      <c r="G128" s="1038"/>
      <c r="H128" s="650" t="s">
        <v>1961</v>
      </c>
      <c r="I128" s="650" t="s">
        <v>1962</v>
      </c>
      <c r="J128" s="650" t="s">
        <v>1887</v>
      </c>
      <c r="K128" s="77">
        <v>1</v>
      </c>
      <c r="L128" s="656">
        <v>43831</v>
      </c>
      <c r="M128" s="656">
        <v>44742</v>
      </c>
      <c r="N128" s="657">
        <f t="shared" si="4"/>
        <v>130.14285714285714</v>
      </c>
      <c r="O128" s="653">
        <v>1</v>
      </c>
      <c r="P128" s="653">
        <f t="shared" si="5"/>
        <v>1</v>
      </c>
      <c r="Q128" s="655" t="str">
        <f>IF(ISNUMBER(P128),IF(P128=100%,"CUMPLIDA",IF(AND(ISNUMBER(M128),ISNUMBER(ITRC!$Q$5)), IF(M128&lt;ITRC!$Q$5,"INCUMPLIDA","PROCESO"), "VALIDAR FECHA")),"SIN VALOR AVANCE")</f>
        <v>CUMPLIDA</v>
      </c>
      <c r="R128" s="654" t="s">
        <v>1963</v>
      </c>
    </row>
    <row r="129" spans="2:18" ht="105.75" x14ac:dyDescent="0.2">
      <c r="B129" s="80" t="s">
        <v>10</v>
      </c>
      <c r="C129" s="81" t="s">
        <v>9</v>
      </c>
      <c r="D129" s="1037"/>
      <c r="E129" s="1037"/>
      <c r="F129" s="1038" t="s">
        <v>1964</v>
      </c>
      <c r="G129" s="1038"/>
      <c r="H129" s="650" t="s">
        <v>1965</v>
      </c>
      <c r="I129" s="650" t="s">
        <v>1966</v>
      </c>
      <c r="J129" s="650" t="s">
        <v>1967</v>
      </c>
      <c r="K129" s="77">
        <v>1</v>
      </c>
      <c r="L129" s="656">
        <v>43936</v>
      </c>
      <c r="M129" s="656">
        <v>44043</v>
      </c>
      <c r="N129" s="657">
        <f t="shared" si="4"/>
        <v>15.285714285714286</v>
      </c>
      <c r="O129" s="653">
        <v>1</v>
      </c>
      <c r="P129" s="653">
        <f t="shared" si="5"/>
        <v>1</v>
      </c>
      <c r="Q129" s="655" t="str">
        <f>IF(ISNUMBER(P129),IF(P129=100%,"CUMPLIDA",IF(AND(ISNUMBER(M129),ISNUMBER(ITRC!$Q$5)), IF(M129&lt;ITRC!$Q$5,"INCUMPLIDA","PROCESO"), "VALIDAR FECHA")),"SIN VALOR AVANCE")</f>
        <v>CUMPLIDA</v>
      </c>
      <c r="R129" s="654" t="s">
        <v>887</v>
      </c>
    </row>
    <row r="130" spans="2:18" ht="180.75" x14ac:dyDescent="0.2">
      <c r="B130" s="80" t="s">
        <v>10</v>
      </c>
      <c r="C130" s="81" t="s">
        <v>9</v>
      </c>
      <c r="D130" s="1037"/>
      <c r="E130" s="1037"/>
      <c r="F130" s="1038"/>
      <c r="G130" s="1038"/>
      <c r="H130" s="650" t="s">
        <v>1968</v>
      </c>
      <c r="I130" s="650" t="s">
        <v>1969</v>
      </c>
      <c r="J130" s="650" t="s">
        <v>1970</v>
      </c>
      <c r="K130" s="77">
        <v>1</v>
      </c>
      <c r="L130" s="656">
        <v>43936</v>
      </c>
      <c r="M130" s="656">
        <v>43982</v>
      </c>
      <c r="N130" s="657">
        <f t="shared" si="4"/>
        <v>6.5714285714285712</v>
      </c>
      <c r="O130" s="653">
        <v>1</v>
      </c>
      <c r="P130" s="653">
        <f t="shared" si="5"/>
        <v>1</v>
      </c>
      <c r="Q130" s="655" t="str">
        <f>IF(ISNUMBER(P130),IF(P130=100%,"CUMPLIDA",IF(AND(ISNUMBER(M130),ISNUMBER(ITRC!$Q$5)), IF(M130&lt;ITRC!$Q$5,"INCUMPLIDA","PROCESO"), "VALIDAR FECHA")),"SIN VALOR AVANCE")</f>
        <v>CUMPLIDA</v>
      </c>
      <c r="R130" s="654" t="s">
        <v>1971</v>
      </c>
    </row>
    <row r="131" spans="2:18" ht="100.9" customHeight="1" x14ac:dyDescent="0.2">
      <c r="B131" s="80" t="s">
        <v>10</v>
      </c>
      <c r="C131" s="81" t="s">
        <v>9</v>
      </c>
      <c r="D131" s="1037" t="s">
        <v>1972</v>
      </c>
      <c r="E131" s="1037" t="s">
        <v>1555</v>
      </c>
      <c r="F131" s="1038" t="s">
        <v>1973</v>
      </c>
      <c r="G131" s="1038" t="s">
        <v>1974</v>
      </c>
      <c r="H131" s="650" t="s">
        <v>1975</v>
      </c>
      <c r="I131" s="650" t="s">
        <v>1976</v>
      </c>
      <c r="J131" s="650" t="s">
        <v>1977</v>
      </c>
      <c r="K131" s="77">
        <v>40</v>
      </c>
      <c r="L131" s="656">
        <v>44256</v>
      </c>
      <c r="M131" s="656">
        <v>44834</v>
      </c>
      <c r="N131" s="657">
        <f t="shared" si="4"/>
        <v>82.571428571428569</v>
      </c>
      <c r="O131" s="653">
        <v>0.68</v>
      </c>
      <c r="P131" s="653">
        <f t="shared" si="5"/>
        <v>0.68</v>
      </c>
      <c r="Q131" s="655" t="str">
        <f>IF(ISNUMBER(P131),IF(P131=100%,"CUMPLIDA",IF(AND(ISNUMBER(M131),ISNUMBER(ITRC!$Q$5)), IF(M131&lt;ITRC!$Q$5,"INCUMPLIDA","PROCESO"), "VALIDAR FECHA")),"SIN VALOR AVANCE")</f>
        <v>INCUMPLIDA</v>
      </c>
      <c r="R131" s="654" t="s">
        <v>1978</v>
      </c>
    </row>
    <row r="132" spans="2:18" ht="90.75" x14ac:dyDescent="0.2">
      <c r="B132" s="80" t="s">
        <v>10</v>
      </c>
      <c r="C132" s="81" t="s">
        <v>9</v>
      </c>
      <c r="D132" s="1037"/>
      <c r="E132" s="1037"/>
      <c r="F132" s="1038"/>
      <c r="G132" s="1038"/>
      <c r="H132" s="650" t="s">
        <v>1979</v>
      </c>
      <c r="I132" s="650" t="s">
        <v>1980</v>
      </c>
      <c r="J132" s="650" t="s">
        <v>1981</v>
      </c>
      <c r="K132" s="77">
        <v>1</v>
      </c>
      <c r="L132" s="656">
        <v>44075</v>
      </c>
      <c r="M132" s="656">
        <v>44926</v>
      </c>
      <c r="N132" s="657">
        <f t="shared" si="4"/>
        <v>121.57142857142857</v>
      </c>
      <c r="O132" s="653">
        <v>1</v>
      </c>
      <c r="P132" s="653">
        <f t="shared" si="5"/>
        <v>1</v>
      </c>
      <c r="Q132" s="655" t="str">
        <f>IF(ISNUMBER(P132),IF(P132=100%,"CUMPLIDA",IF(AND(ISNUMBER(M132),ISNUMBER(ITRC!$Q$5)), IF(M132&lt;ITRC!$Q$5,"INCUMPLIDA","PROCESO"), "VALIDAR FECHA")),"SIN VALOR AVANCE")</f>
        <v>CUMPLIDA</v>
      </c>
      <c r="R132" s="654" t="s">
        <v>1982</v>
      </c>
    </row>
    <row r="133" spans="2:18" ht="90.75" x14ac:dyDescent="0.2">
      <c r="B133" s="80" t="s">
        <v>10</v>
      </c>
      <c r="C133" s="81" t="s">
        <v>9</v>
      </c>
      <c r="D133" s="1037"/>
      <c r="E133" s="1037"/>
      <c r="F133" s="1038"/>
      <c r="G133" s="1038"/>
      <c r="H133" s="650" t="s">
        <v>1983</v>
      </c>
      <c r="I133" s="650" t="s">
        <v>1984</v>
      </c>
      <c r="J133" s="650" t="s">
        <v>1985</v>
      </c>
      <c r="K133" s="77">
        <v>1</v>
      </c>
      <c r="L133" s="656">
        <v>44136</v>
      </c>
      <c r="M133" s="656">
        <v>44286</v>
      </c>
      <c r="N133" s="657">
        <f t="shared" si="4"/>
        <v>21.428571428571427</v>
      </c>
      <c r="O133" s="653">
        <v>1</v>
      </c>
      <c r="P133" s="653">
        <f t="shared" si="5"/>
        <v>1</v>
      </c>
      <c r="Q133" s="655" t="str">
        <f>IF(ISNUMBER(P133),IF(P133=100%,"CUMPLIDA",IF(AND(ISNUMBER(M133),ISNUMBER(ITRC!$Q$5)), IF(M133&lt;ITRC!$Q$5,"INCUMPLIDA","PROCESO"), "VALIDAR FECHA")),"SIN VALOR AVANCE")</f>
        <v>CUMPLIDA</v>
      </c>
      <c r="R133" s="654" t="s">
        <v>1986</v>
      </c>
    </row>
    <row r="134" spans="2:18" ht="105" x14ac:dyDescent="0.2">
      <c r="B134" s="80" t="s">
        <v>10</v>
      </c>
      <c r="C134" s="81" t="s">
        <v>9</v>
      </c>
      <c r="D134" s="1037"/>
      <c r="E134" s="1037"/>
      <c r="F134" s="1038"/>
      <c r="G134" s="1038"/>
      <c r="H134" s="650" t="s">
        <v>1987</v>
      </c>
      <c r="I134" s="650" t="s">
        <v>1988</v>
      </c>
      <c r="J134" s="650" t="s">
        <v>1989</v>
      </c>
      <c r="K134" s="77">
        <v>1</v>
      </c>
      <c r="L134" s="656">
        <v>44044</v>
      </c>
      <c r="M134" s="656">
        <v>44196</v>
      </c>
      <c r="N134" s="657">
        <f t="shared" si="4"/>
        <v>21.714285714285715</v>
      </c>
      <c r="O134" s="653">
        <v>1</v>
      </c>
      <c r="P134" s="653">
        <f t="shared" si="5"/>
        <v>1</v>
      </c>
      <c r="Q134" s="655" t="str">
        <f>IF(ISNUMBER(P134),IF(P134=100%,"CUMPLIDA",IF(AND(ISNUMBER(M134),ISNUMBER(ITRC!$Q$5)), IF(M134&lt;ITRC!$Q$5,"INCUMPLIDA","PROCESO"), "VALIDAR FECHA")),"SIN VALOR AVANCE")</f>
        <v>CUMPLIDA</v>
      </c>
      <c r="R134" s="654" t="s">
        <v>1982</v>
      </c>
    </row>
    <row r="135" spans="2:18" ht="90.75" x14ac:dyDescent="0.2">
      <c r="B135" s="80" t="s">
        <v>10</v>
      </c>
      <c r="C135" s="81" t="s">
        <v>9</v>
      </c>
      <c r="D135" s="1037"/>
      <c r="E135" s="1037"/>
      <c r="F135" s="1038"/>
      <c r="G135" s="1038"/>
      <c r="H135" s="650" t="s">
        <v>1990</v>
      </c>
      <c r="I135" s="650" t="s">
        <v>1991</v>
      </c>
      <c r="J135" s="650" t="s">
        <v>1992</v>
      </c>
      <c r="K135" s="77">
        <v>2</v>
      </c>
      <c r="L135" s="656">
        <v>44197</v>
      </c>
      <c r="M135" s="656">
        <v>44926</v>
      </c>
      <c r="N135" s="657">
        <f t="shared" si="4"/>
        <v>104.14285714285714</v>
      </c>
      <c r="O135" s="653">
        <v>1</v>
      </c>
      <c r="P135" s="653">
        <f t="shared" si="5"/>
        <v>1</v>
      </c>
      <c r="Q135" s="655" t="str">
        <f>IF(ISNUMBER(P135),IF(P135=100%,"CUMPLIDA",IF(AND(ISNUMBER(M135),ISNUMBER(ITRC!$Q$5)), IF(M135&lt;ITRC!$Q$5,"INCUMPLIDA","PROCESO"), "VALIDAR FECHA")),"SIN VALOR AVANCE")</f>
        <v>CUMPLIDA</v>
      </c>
      <c r="R135" s="654" t="s">
        <v>1982</v>
      </c>
    </row>
    <row r="136" spans="2:18" ht="90.6" customHeight="1" x14ac:dyDescent="0.2">
      <c r="B136" s="80" t="s">
        <v>10</v>
      </c>
      <c r="C136" s="81" t="s">
        <v>9</v>
      </c>
      <c r="D136" s="1037"/>
      <c r="E136" s="1037"/>
      <c r="F136" s="1038"/>
      <c r="G136" s="1038"/>
      <c r="H136" s="1038" t="s">
        <v>1993</v>
      </c>
      <c r="I136" s="650" t="s">
        <v>1994</v>
      </c>
      <c r="J136" s="650" t="s">
        <v>1995</v>
      </c>
      <c r="K136" s="77">
        <v>1</v>
      </c>
      <c r="L136" s="656">
        <v>44378</v>
      </c>
      <c r="M136" s="656">
        <v>44408</v>
      </c>
      <c r="N136" s="657">
        <f t="shared" si="4"/>
        <v>4.2857142857142856</v>
      </c>
      <c r="O136" s="653">
        <v>1</v>
      </c>
      <c r="P136" s="653">
        <f t="shared" si="5"/>
        <v>1</v>
      </c>
      <c r="Q136" s="655" t="str">
        <f>IF(ISNUMBER(P136),IF(P136=100%,"CUMPLIDA",IF(AND(ISNUMBER(M136),ISNUMBER(ITRC!$Q$5)), IF(M136&lt;ITRC!$Q$5,"INCUMPLIDA","PROCESO"), "VALIDAR FECHA")),"SIN VALOR AVANCE")</f>
        <v>CUMPLIDA</v>
      </c>
      <c r="R136" s="654" t="s">
        <v>1982</v>
      </c>
    </row>
    <row r="137" spans="2:18" ht="90.75" x14ac:dyDescent="0.2">
      <c r="B137" s="80" t="s">
        <v>10</v>
      </c>
      <c r="C137" s="81" t="s">
        <v>9</v>
      </c>
      <c r="D137" s="1037"/>
      <c r="E137" s="1037"/>
      <c r="F137" s="1038" t="s">
        <v>1996</v>
      </c>
      <c r="G137" s="1038"/>
      <c r="H137" s="1038"/>
      <c r="I137" s="650" t="s">
        <v>1997</v>
      </c>
      <c r="J137" s="650" t="s">
        <v>1998</v>
      </c>
      <c r="K137" s="77">
        <v>1</v>
      </c>
      <c r="L137" s="656">
        <v>80933</v>
      </c>
      <c r="M137" s="656">
        <v>44561</v>
      </c>
      <c r="N137" s="657">
        <f t="shared" si="4"/>
        <v>-5196</v>
      </c>
      <c r="O137" s="653">
        <v>1</v>
      </c>
      <c r="P137" s="653">
        <f t="shared" si="5"/>
        <v>1</v>
      </c>
      <c r="Q137" s="655" t="str">
        <f>IF(ISNUMBER(P137),IF(P137=100%,"CUMPLIDA",IF(AND(ISNUMBER(M137),ISNUMBER(ITRC!$Q$5)), IF(M137&lt;ITRC!$Q$5,"INCUMPLIDA","PROCESO"), "VALIDAR FECHA")),"SIN VALOR AVANCE")</f>
        <v>CUMPLIDA</v>
      </c>
      <c r="R137" s="654" t="s">
        <v>1982</v>
      </c>
    </row>
    <row r="138" spans="2:18" ht="90.75" x14ac:dyDescent="0.2">
      <c r="B138" s="80" t="s">
        <v>10</v>
      </c>
      <c r="C138" s="81" t="s">
        <v>9</v>
      </c>
      <c r="D138" s="1037"/>
      <c r="E138" s="1037"/>
      <c r="F138" s="1038"/>
      <c r="G138" s="1038"/>
      <c r="H138" s="1038"/>
      <c r="I138" s="650" t="s">
        <v>1994</v>
      </c>
      <c r="J138" s="650" t="s">
        <v>1999</v>
      </c>
      <c r="K138" s="77">
        <v>1</v>
      </c>
      <c r="L138" s="656">
        <v>44743</v>
      </c>
      <c r="M138" s="656">
        <v>44773</v>
      </c>
      <c r="N138" s="657">
        <f t="shared" si="4"/>
        <v>4.2857142857142856</v>
      </c>
      <c r="O138" s="653">
        <v>1</v>
      </c>
      <c r="P138" s="653">
        <f t="shared" si="5"/>
        <v>1</v>
      </c>
      <c r="Q138" s="655" t="str">
        <f>IF(ISNUMBER(P138),IF(P138=100%,"CUMPLIDA",IF(AND(ISNUMBER(M138),ISNUMBER(ITRC!$Q$5)), IF(M138&lt;ITRC!$Q$5,"INCUMPLIDA","PROCESO"), "VALIDAR FECHA")),"SIN VALOR AVANCE")</f>
        <v>CUMPLIDA</v>
      </c>
      <c r="R138" s="654" t="s">
        <v>1982</v>
      </c>
    </row>
    <row r="139" spans="2:18" ht="90.75" x14ac:dyDescent="0.2">
      <c r="B139" s="80" t="s">
        <v>10</v>
      </c>
      <c r="C139" s="81" t="s">
        <v>9</v>
      </c>
      <c r="D139" s="1037"/>
      <c r="E139" s="1037"/>
      <c r="F139" s="1038"/>
      <c r="G139" s="1038"/>
      <c r="H139" s="1038"/>
      <c r="I139" s="650" t="s">
        <v>1997</v>
      </c>
      <c r="J139" s="650" t="s">
        <v>1998</v>
      </c>
      <c r="K139" s="77">
        <v>1</v>
      </c>
      <c r="L139" s="656">
        <v>44774</v>
      </c>
      <c r="M139" s="656">
        <v>44926</v>
      </c>
      <c r="N139" s="657">
        <f t="shared" si="4"/>
        <v>21.714285714285715</v>
      </c>
      <c r="O139" s="653">
        <v>1</v>
      </c>
      <c r="P139" s="653">
        <f t="shared" si="5"/>
        <v>1</v>
      </c>
      <c r="Q139" s="655" t="str">
        <f>IF(ISNUMBER(P139),IF(P139=100%,"CUMPLIDA",IF(AND(ISNUMBER(M139),ISNUMBER(ITRC!$Q$5)), IF(M139&lt;ITRC!$Q$5,"INCUMPLIDA","PROCESO"), "VALIDAR FECHA")),"SIN VALOR AVANCE")</f>
        <v>CUMPLIDA</v>
      </c>
      <c r="R139" s="654" t="s">
        <v>1982</v>
      </c>
    </row>
    <row r="140" spans="2:18" ht="90.75" x14ac:dyDescent="0.2">
      <c r="B140" s="80" t="s">
        <v>10</v>
      </c>
      <c r="C140" s="81" t="s">
        <v>9</v>
      </c>
      <c r="D140" s="1037"/>
      <c r="E140" s="1037"/>
      <c r="F140" s="1038"/>
      <c r="G140" s="1038"/>
      <c r="H140" s="650" t="s">
        <v>2000</v>
      </c>
      <c r="I140" s="650" t="s">
        <v>2001</v>
      </c>
      <c r="J140" s="650" t="s">
        <v>2002</v>
      </c>
      <c r="K140" s="77">
        <v>1</v>
      </c>
      <c r="L140" s="656">
        <v>43800</v>
      </c>
      <c r="M140" s="656">
        <v>44316</v>
      </c>
      <c r="N140" s="657">
        <f t="shared" si="4"/>
        <v>73.714285714285708</v>
      </c>
      <c r="O140" s="653">
        <v>1</v>
      </c>
      <c r="P140" s="653">
        <f t="shared" si="5"/>
        <v>1</v>
      </c>
      <c r="Q140" s="655" t="str">
        <f>IF(ISNUMBER(P140),IF(P140=100%,"CUMPLIDA",IF(AND(ISNUMBER(M140),ISNUMBER(ITRC!$Q$5)), IF(M140&lt;ITRC!$Q$5,"INCUMPLIDA","PROCESO"), "VALIDAR FECHA")),"SIN VALOR AVANCE")</f>
        <v>CUMPLIDA</v>
      </c>
      <c r="R140" s="654" t="s">
        <v>1986</v>
      </c>
    </row>
    <row r="141" spans="2:18" ht="90.75" x14ac:dyDescent="0.2">
      <c r="B141" s="80" t="s">
        <v>10</v>
      </c>
      <c r="C141" s="81" t="s">
        <v>9</v>
      </c>
      <c r="D141" s="1037"/>
      <c r="E141" s="1037"/>
      <c r="F141" s="1038"/>
      <c r="G141" s="1038"/>
      <c r="H141" s="1038" t="s">
        <v>2003</v>
      </c>
      <c r="I141" s="650" t="s">
        <v>2004</v>
      </c>
      <c r="J141" s="650" t="s">
        <v>2005</v>
      </c>
      <c r="K141" s="77">
        <v>4</v>
      </c>
      <c r="L141" s="656">
        <v>44197</v>
      </c>
      <c r="M141" s="656">
        <v>44926</v>
      </c>
      <c r="N141" s="657">
        <f t="shared" si="4"/>
        <v>104.14285714285714</v>
      </c>
      <c r="O141" s="653">
        <v>0.5</v>
      </c>
      <c r="P141" s="653">
        <f t="shared" si="5"/>
        <v>0.5</v>
      </c>
      <c r="Q141" s="655" t="str">
        <f>IF(ISNUMBER(P141),IF(P141=100%,"CUMPLIDA",IF(AND(ISNUMBER(M141),ISNUMBER(ITRC!$Q$5)), IF(M141&lt;ITRC!$Q$5,"INCUMPLIDA","PROCESO"), "VALIDAR FECHA")),"SIN VALOR AVANCE")</f>
        <v>PROCESO</v>
      </c>
      <c r="R141" s="654" t="s">
        <v>2006</v>
      </c>
    </row>
    <row r="142" spans="2:18" ht="105.75" x14ac:dyDescent="0.2">
      <c r="B142" s="80" t="s">
        <v>10</v>
      </c>
      <c r="C142" s="81" t="s">
        <v>9</v>
      </c>
      <c r="D142" s="1037"/>
      <c r="E142" s="1037"/>
      <c r="F142" s="1038"/>
      <c r="G142" s="1038"/>
      <c r="H142" s="1038"/>
      <c r="I142" s="650" t="s">
        <v>2004</v>
      </c>
      <c r="J142" s="650" t="s">
        <v>2005</v>
      </c>
      <c r="K142" s="77">
        <v>2</v>
      </c>
      <c r="L142" s="656">
        <v>44197</v>
      </c>
      <c r="M142" s="656">
        <v>44561</v>
      </c>
      <c r="N142" s="657">
        <f t="shared" si="4"/>
        <v>52</v>
      </c>
      <c r="O142" s="653">
        <v>1</v>
      </c>
      <c r="P142" s="653">
        <f t="shared" si="5"/>
        <v>1</v>
      </c>
      <c r="Q142" s="655" t="str">
        <f>IF(ISNUMBER(P142),IF(P142=100%,"CUMPLIDA",IF(AND(ISNUMBER(M142),ISNUMBER(ITRC!$Q$5)), IF(M142&lt;ITRC!$Q$5,"INCUMPLIDA","PROCESO"), "VALIDAR FECHA")),"SIN VALOR AVANCE")</f>
        <v>CUMPLIDA</v>
      </c>
      <c r="R142" s="654" t="s">
        <v>2007</v>
      </c>
    </row>
    <row r="143" spans="2:18" ht="90.75" x14ac:dyDescent="0.2">
      <c r="B143" s="80" t="s">
        <v>10</v>
      </c>
      <c r="C143" s="81" t="s">
        <v>9</v>
      </c>
      <c r="D143" s="1037"/>
      <c r="E143" s="1037"/>
      <c r="F143" s="1038" t="s">
        <v>2008</v>
      </c>
      <c r="G143" s="1038"/>
      <c r="H143" s="1038"/>
      <c r="I143" s="650" t="s">
        <v>2004</v>
      </c>
      <c r="J143" s="650" t="s">
        <v>2005</v>
      </c>
      <c r="K143" s="77">
        <v>2</v>
      </c>
      <c r="L143" s="656">
        <v>44197</v>
      </c>
      <c r="M143" s="656">
        <v>44561</v>
      </c>
      <c r="N143" s="657">
        <f t="shared" si="4"/>
        <v>52</v>
      </c>
      <c r="O143" s="653">
        <v>1</v>
      </c>
      <c r="P143" s="653">
        <f t="shared" si="5"/>
        <v>1</v>
      </c>
      <c r="Q143" s="655" t="str">
        <f>IF(ISNUMBER(P143),IF(P143=100%,"CUMPLIDA",IF(AND(ISNUMBER(M143),ISNUMBER(ITRC!$Q$5)), IF(M143&lt;ITRC!$Q$5,"INCUMPLIDA","PROCESO"), "VALIDAR FECHA")),"SIN VALOR AVANCE")</f>
        <v>CUMPLIDA</v>
      </c>
      <c r="R143" s="654" t="s">
        <v>2009</v>
      </c>
    </row>
    <row r="144" spans="2:18" ht="90.75" x14ac:dyDescent="0.2">
      <c r="B144" s="80" t="s">
        <v>10</v>
      </c>
      <c r="C144" s="81" t="s">
        <v>9</v>
      </c>
      <c r="D144" s="1037"/>
      <c r="E144" s="1037"/>
      <c r="F144" s="1038"/>
      <c r="G144" s="1038"/>
      <c r="H144" s="1038"/>
      <c r="I144" s="650" t="s">
        <v>2004</v>
      </c>
      <c r="J144" s="650" t="s">
        <v>2005</v>
      </c>
      <c r="K144" s="77">
        <v>2</v>
      </c>
      <c r="L144" s="656">
        <v>44197</v>
      </c>
      <c r="M144" s="656">
        <v>44561</v>
      </c>
      <c r="N144" s="657">
        <f t="shared" si="4"/>
        <v>52</v>
      </c>
      <c r="O144" s="653">
        <v>1</v>
      </c>
      <c r="P144" s="653">
        <f t="shared" si="5"/>
        <v>1</v>
      </c>
      <c r="Q144" s="655" t="str">
        <f>IF(ISNUMBER(P144),IF(P144=100%,"CUMPLIDA",IF(AND(ISNUMBER(M144),ISNUMBER(ITRC!$Q$5)), IF(M144&lt;ITRC!$Q$5,"INCUMPLIDA","PROCESO"), "VALIDAR FECHA")),"SIN VALOR AVANCE")</f>
        <v>CUMPLIDA</v>
      </c>
      <c r="R144" s="654" t="s">
        <v>2010</v>
      </c>
    </row>
    <row r="145" spans="2:18" ht="90.75" x14ac:dyDescent="0.2">
      <c r="B145" s="80" t="s">
        <v>10</v>
      </c>
      <c r="C145" s="81" t="s">
        <v>9</v>
      </c>
      <c r="D145" s="1037"/>
      <c r="E145" s="1037"/>
      <c r="F145" s="1038"/>
      <c r="G145" s="1038"/>
      <c r="H145" s="650" t="s">
        <v>2011</v>
      </c>
      <c r="I145" s="650" t="s">
        <v>2001</v>
      </c>
      <c r="J145" s="650" t="s">
        <v>2002</v>
      </c>
      <c r="K145" s="77">
        <v>1</v>
      </c>
      <c r="L145" s="656">
        <v>43800</v>
      </c>
      <c r="M145" s="656">
        <v>44316</v>
      </c>
      <c r="N145" s="657">
        <f t="shared" si="4"/>
        <v>73.714285714285708</v>
      </c>
      <c r="O145" s="653">
        <v>1</v>
      </c>
      <c r="P145" s="653">
        <f t="shared" si="5"/>
        <v>1</v>
      </c>
      <c r="Q145" s="655" t="str">
        <f>IF(ISNUMBER(P145),IF(P145=100%,"CUMPLIDA",IF(AND(ISNUMBER(M145),ISNUMBER(ITRC!$Q$5)), IF(M145&lt;ITRC!$Q$5,"INCUMPLIDA","PROCESO"), "VALIDAR FECHA")),"SIN VALOR AVANCE")</f>
        <v>CUMPLIDA</v>
      </c>
      <c r="R145" s="654" t="s">
        <v>1986</v>
      </c>
    </row>
    <row r="146" spans="2:18" ht="90.75" x14ac:dyDescent="0.2">
      <c r="B146" s="80" t="s">
        <v>10</v>
      </c>
      <c r="C146" s="81" t="s">
        <v>9</v>
      </c>
      <c r="D146" s="1037"/>
      <c r="E146" s="1037"/>
      <c r="F146" s="1038"/>
      <c r="G146" s="1038"/>
      <c r="H146" s="650" t="s">
        <v>2012</v>
      </c>
      <c r="I146" s="650" t="s">
        <v>2001</v>
      </c>
      <c r="J146" s="650" t="s">
        <v>2002</v>
      </c>
      <c r="K146" s="77">
        <v>1</v>
      </c>
      <c r="L146" s="656">
        <v>43800</v>
      </c>
      <c r="M146" s="656">
        <v>44377</v>
      </c>
      <c r="N146" s="657">
        <f t="shared" si="4"/>
        <v>82.428571428571431</v>
      </c>
      <c r="O146" s="653">
        <v>1</v>
      </c>
      <c r="P146" s="653">
        <f t="shared" si="5"/>
        <v>1</v>
      </c>
      <c r="Q146" s="655" t="str">
        <f>IF(ISNUMBER(P146),IF(P146=100%,"CUMPLIDA",IF(AND(ISNUMBER(M146),ISNUMBER(ITRC!$Q$5)), IF(M146&lt;ITRC!$Q$5,"INCUMPLIDA","PROCESO"), "VALIDAR FECHA")),"SIN VALOR AVANCE")</f>
        <v>CUMPLIDA</v>
      </c>
      <c r="R146" s="654" t="s">
        <v>1986</v>
      </c>
    </row>
    <row r="147" spans="2:18" ht="90.75" x14ac:dyDescent="0.2">
      <c r="B147" s="80" t="s">
        <v>10</v>
      </c>
      <c r="C147" s="81" t="s">
        <v>9</v>
      </c>
      <c r="D147" s="1037"/>
      <c r="E147" s="1037"/>
      <c r="F147" s="1038"/>
      <c r="G147" s="1038"/>
      <c r="H147" s="1038" t="s">
        <v>2013</v>
      </c>
      <c r="I147" s="650" t="s">
        <v>2001</v>
      </c>
      <c r="J147" s="650" t="s">
        <v>2002</v>
      </c>
      <c r="K147" s="77">
        <v>1</v>
      </c>
      <c r="L147" s="656">
        <v>43800</v>
      </c>
      <c r="M147" s="656">
        <v>44377</v>
      </c>
      <c r="N147" s="657">
        <f t="shared" si="4"/>
        <v>82.428571428571431</v>
      </c>
      <c r="O147" s="653">
        <v>1</v>
      </c>
      <c r="P147" s="653">
        <f t="shared" si="5"/>
        <v>1</v>
      </c>
      <c r="Q147" s="655" t="str">
        <f>IF(ISNUMBER(P147),IF(P147=100%,"CUMPLIDA",IF(AND(ISNUMBER(M147),ISNUMBER(ITRC!$Q$5)), IF(M147&lt;ITRC!$Q$5,"INCUMPLIDA","PROCESO"), "VALIDAR FECHA")),"SIN VALOR AVANCE")</f>
        <v>CUMPLIDA</v>
      </c>
      <c r="R147" s="654" t="s">
        <v>1986</v>
      </c>
    </row>
    <row r="148" spans="2:18" ht="90.75" x14ac:dyDescent="0.2">
      <c r="B148" s="80" t="s">
        <v>10</v>
      </c>
      <c r="C148" s="81" t="s">
        <v>9</v>
      </c>
      <c r="D148" s="1037"/>
      <c r="E148" s="1037"/>
      <c r="F148" s="1038"/>
      <c r="G148" s="1038"/>
      <c r="H148" s="1038"/>
      <c r="I148" s="650" t="s">
        <v>2001</v>
      </c>
      <c r="J148" s="650" t="s">
        <v>2002</v>
      </c>
      <c r="K148" s="77">
        <v>1</v>
      </c>
      <c r="L148" s="656">
        <v>43800</v>
      </c>
      <c r="M148" s="656">
        <v>44377</v>
      </c>
      <c r="N148" s="657">
        <f t="shared" si="4"/>
        <v>82.428571428571431</v>
      </c>
      <c r="O148" s="653">
        <v>1</v>
      </c>
      <c r="P148" s="653">
        <f t="shared" si="5"/>
        <v>1</v>
      </c>
      <c r="Q148" s="655" t="str">
        <f>IF(ISNUMBER(P148),IF(P148=100%,"CUMPLIDA",IF(AND(ISNUMBER(M148),ISNUMBER(ITRC!$Q$5)), IF(M148&lt;ITRC!$Q$5,"INCUMPLIDA","PROCESO"), "VALIDAR FECHA")),"SIN VALOR AVANCE")</f>
        <v>CUMPLIDA</v>
      </c>
      <c r="R148" s="654" t="s">
        <v>1986</v>
      </c>
    </row>
    <row r="149" spans="2:18" ht="90.75" x14ac:dyDescent="0.2">
      <c r="B149" s="80" t="s">
        <v>10</v>
      </c>
      <c r="C149" s="81" t="s">
        <v>9</v>
      </c>
      <c r="D149" s="1037"/>
      <c r="E149" s="1037"/>
      <c r="F149" s="1038"/>
      <c r="G149" s="1038"/>
      <c r="H149" s="650" t="s">
        <v>2014</v>
      </c>
      <c r="I149" s="650" t="s">
        <v>2001</v>
      </c>
      <c r="J149" s="650" t="s">
        <v>2002</v>
      </c>
      <c r="K149" s="77">
        <v>1</v>
      </c>
      <c r="L149" s="656">
        <v>43800</v>
      </c>
      <c r="M149" s="656">
        <v>44377</v>
      </c>
      <c r="N149" s="657">
        <f t="shared" si="4"/>
        <v>82.428571428571431</v>
      </c>
      <c r="O149" s="653">
        <v>1</v>
      </c>
      <c r="P149" s="653">
        <f t="shared" si="5"/>
        <v>1</v>
      </c>
      <c r="Q149" s="655" t="str">
        <f>IF(ISNUMBER(P149),IF(P149=100%,"CUMPLIDA",IF(AND(ISNUMBER(M149),ISNUMBER(ITRC!$Q$5)), IF(M149&lt;ITRC!$Q$5,"INCUMPLIDA","PROCESO"), "VALIDAR FECHA")),"SIN VALOR AVANCE")</f>
        <v>CUMPLIDA</v>
      </c>
      <c r="R149" s="654" t="s">
        <v>1986</v>
      </c>
    </row>
    <row r="150" spans="2:18" ht="165.75" x14ac:dyDescent="0.2">
      <c r="B150" s="80" t="s">
        <v>10</v>
      </c>
      <c r="C150" s="81" t="s">
        <v>9</v>
      </c>
      <c r="D150" s="1037" t="s">
        <v>2015</v>
      </c>
      <c r="E150" s="1037" t="s">
        <v>2016</v>
      </c>
      <c r="F150" s="1038" t="s">
        <v>2017</v>
      </c>
      <c r="G150" s="1038" t="s">
        <v>2018</v>
      </c>
      <c r="H150" s="650" t="s">
        <v>2019</v>
      </c>
      <c r="I150" s="650" t="s">
        <v>2020</v>
      </c>
      <c r="J150" s="650" t="s">
        <v>2021</v>
      </c>
      <c r="K150" s="77">
        <v>1</v>
      </c>
      <c r="L150" s="656">
        <v>44501</v>
      </c>
      <c r="M150" s="656">
        <v>44592</v>
      </c>
      <c r="N150" s="657">
        <f t="shared" si="4"/>
        <v>13</v>
      </c>
      <c r="O150" s="653">
        <v>1</v>
      </c>
      <c r="P150" s="653">
        <f t="shared" si="5"/>
        <v>1</v>
      </c>
      <c r="Q150" s="655" t="str">
        <f>IF(ISNUMBER(P150),IF(P150=100%,"CUMPLIDA",IF(AND(ISNUMBER(M150),ISNUMBER(ITRC!$Q$5)), IF(M150&lt;ITRC!$Q$5,"INCUMPLIDA","PROCESO"), "VALIDAR FECHA")),"SIN VALOR AVANCE")</f>
        <v>CUMPLIDA</v>
      </c>
      <c r="R150" s="654" t="s">
        <v>2022</v>
      </c>
    </row>
    <row r="151" spans="2:18" ht="120.75" x14ac:dyDescent="0.2">
      <c r="B151" s="80" t="s">
        <v>10</v>
      </c>
      <c r="C151" s="81" t="s">
        <v>9</v>
      </c>
      <c r="D151" s="1037"/>
      <c r="E151" s="1037"/>
      <c r="F151" s="1038"/>
      <c r="G151" s="1038"/>
      <c r="H151" s="650" t="s">
        <v>2023</v>
      </c>
      <c r="I151" s="650" t="s">
        <v>2024</v>
      </c>
      <c r="J151" s="650" t="s">
        <v>2025</v>
      </c>
      <c r="K151" s="77">
        <v>6</v>
      </c>
      <c r="L151" s="656">
        <v>44501</v>
      </c>
      <c r="M151" s="656">
        <v>44681</v>
      </c>
      <c r="N151" s="657">
        <f t="shared" si="4"/>
        <v>25.714285714285715</v>
      </c>
      <c r="O151" s="653">
        <v>1</v>
      </c>
      <c r="P151" s="653">
        <f t="shared" si="5"/>
        <v>1</v>
      </c>
      <c r="Q151" s="655" t="str">
        <f>IF(ISNUMBER(P151),IF(P151=100%,"CUMPLIDA",IF(AND(ISNUMBER(M151),ISNUMBER(ITRC!$Q$5)), IF(M151&lt;ITRC!$Q$5,"INCUMPLIDA","PROCESO"), "VALIDAR FECHA")),"SIN VALOR AVANCE")</f>
        <v>CUMPLIDA</v>
      </c>
      <c r="R151" s="654" t="s">
        <v>2026</v>
      </c>
    </row>
    <row r="152" spans="2:18" ht="135.75" x14ac:dyDescent="0.2">
      <c r="B152" s="80" t="s">
        <v>10</v>
      </c>
      <c r="C152" s="81" t="s">
        <v>9</v>
      </c>
      <c r="D152" s="1037"/>
      <c r="E152" s="1037"/>
      <c r="F152" s="1038"/>
      <c r="G152" s="1038"/>
      <c r="H152" s="650" t="s">
        <v>2027</v>
      </c>
      <c r="I152" s="650" t="s">
        <v>2028</v>
      </c>
      <c r="J152" s="650" t="s">
        <v>2021</v>
      </c>
      <c r="K152" s="77">
        <v>1</v>
      </c>
      <c r="L152" s="656">
        <v>44501</v>
      </c>
      <c r="M152" s="656">
        <v>44681</v>
      </c>
      <c r="N152" s="657">
        <f t="shared" si="4"/>
        <v>25.714285714285715</v>
      </c>
      <c r="O152" s="653">
        <v>1</v>
      </c>
      <c r="P152" s="653">
        <f t="shared" si="5"/>
        <v>1</v>
      </c>
      <c r="Q152" s="655" t="str">
        <f>IF(ISNUMBER(P152),IF(P152=100%,"CUMPLIDA",IF(AND(ISNUMBER(M152),ISNUMBER(ITRC!$Q$5)), IF(M152&lt;ITRC!$Q$5,"INCUMPLIDA","PROCESO"), "VALIDAR FECHA")),"SIN VALOR AVANCE")</f>
        <v>CUMPLIDA</v>
      </c>
      <c r="R152" s="654" t="s">
        <v>2029</v>
      </c>
    </row>
    <row r="153" spans="2:18" ht="105.75" x14ac:dyDescent="0.2">
      <c r="B153" s="80" t="s">
        <v>10</v>
      </c>
      <c r="C153" s="81" t="s">
        <v>9</v>
      </c>
      <c r="D153" s="1037"/>
      <c r="E153" s="1037"/>
      <c r="F153" s="1038" t="s">
        <v>2030</v>
      </c>
      <c r="G153" s="1038"/>
      <c r="H153" s="650" t="s">
        <v>2031</v>
      </c>
      <c r="I153" s="650" t="s">
        <v>2032</v>
      </c>
      <c r="J153" s="650" t="s">
        <v>2021</v>
      </c>
      <c r="K153" s="77">
        <v>1</v>
      </c>
      <c r="L153" s="656">
        <v>44501</v>
      </c>
      <c r="M153" s="656">
        <v>44592</v>
      </c>
      <c r="N153" s="657">
        <f t="shared" si="4"/>
        <v>13</v>
      </c>
      <c r="O153" s="653">
        <v>1</v>
      </c>
      <c r="P153" s="653">
        <f t="shared" si="5"/>
        <v>1</v>
      </c>
      <c r="Q153" s="655" t="str">
        <f>IF(ISNUMBER(P153),IF(P153=100%,"CUMPLIDA",IF(AND(ISNUMBER(M153),ISNUMBER(ITRC!$Q$5)), IF(M153&lt;ITRC!$Q$5,"INCUMPLIDA","PROCESO"), "VALIDAR FECHA")),"SIN VALOR AVANCE")</f>
        <v>CUMPLIDA</v>
      </c>
      <c r="R153" s="654" t="s">
        <v>2033</v>
      </c>
    </row>
    <row r="154" spans="2:18" ht="180.75" x14ac:dyDescent="0.2">
      <c r="B154" s="80" t="s">
        <v>10</v>
      </c>
      <c r="C154" s="81" t="s">
        <v>9</v>
      </c>
      <c r="D154" s="1037"/>
      <c r="E154" s="1037"/>
      <c r="F154" s="1038"/>
      <c r="G154" s="1038"/>
      <c r="H154" s="650" t="s">
        <v>2034</v>
      </c>
      <c r="I154" s="650" t="s">
        <v>2035</v>
      </c>
      <c r="J154" s="650" t="s">
        <v>2036</v>
      </c>
      <c r="K154" s="77">
        <v>2</v>
      </c>
      <c r="L154" s="656">
        <v>44501</v>
      </c>
      <c r="M154" s="656">
        <v>44681</v>
      </c>
      <c r="N154" s="657">
        <f t="shared" si="4"/>
        <v>25.714285714285715</v>
      </c>
      <c r="O154" s="653">
        <v>1</v>
      </c>
      <c r="P154" s="653">
        <f t="shared" si="5"/>
        <v>1</v>
      </c>
      <c r="Q154" s="655" t="str">
        <f>IF(ISNUMBER(P154),IF(P154=100%,"CUMPLIDA",IF(AND(ISNUMBER(M154),ISNUMBER(ITRC!$Q$5)), IF(M154&lt;ITRC!$Q$5,"INCUMPLIDA","PROCESO"), "VALIDAR FECHA")),"SIN VALOR AVANCE")</f>
        <v>CUMPLIDA</v>
      </c>
      <c r="R154" s="654" t="s">
        <v>2037</v>
      </c>
    </row>
    <row r="155" spans="2:18" ht="90.75" x14ac:dyDescent="0.2">
      <c r="B155" s="80" t="s">
        <v>10</v>
      </c>
      <c r="C155" s="81" t="s">
        <v>9</v>
      </c>
      <c r="D155" s="1037"/>
      <c r="E155" s="1037"/>
      <c r="F155" s="1038"/>
      <c r="G155" s="1038"/>
      <c r="H155" s="650" t="s">
        <v>2038</v>
      </c>
      <c r="I155" s="650" t="s">
        <v>2039</v>
      </c>
      <c r="J155" s="650" t="s">
        <v>2040</v>
      </c>
      <c r="K155" s="77">
        <v>1</v>
      </c>
      <c r="L155" s="656">
        <v>44501</v>
      </c>
      <c r="M155" s="656">
        <v>44681</v>
      </c>
      <c r="N155" s="657">
        <f t="shared" si="4"/>
        <v>25.714285714285715</v>
      </c>
      <c r="O155" s="653">
        <v>1</v>
      </c>
      <c r="P155" s="653">
        <f t="shared" si="5"/>
        <v>1</v>
      </c>
      <c r="Q155" s="655" t="str">
        <f>IF(ISNUMBER(P155),IF(P155=100%,"CUMPLIDA",IF(AND(ISNUMBER(M155),ISNUMBER(ITRC!$Q$5)), IF(M155&lt;ITRC!$Q$5,"INCUMPLIDA","PROCESO"), "VALIDAR FECHA")),"SIN VALOR AVANCE")</f>
        <v>CUMPLIDA</v>
      </c>
      <c r="R155" s="654" t="s">
        <v>1986</v>
      </c>
    </row>
    <row r="156" spans="2:18" ht="150.75" x14ac:dyDescent="0.2">
      <c r="B156" s="80" t="s">
        <v>10</v>
      </c>
      <c r="C156" s="81" t="s">
        <v>9</v>
      </c>
      <c r="D156" s="1037" t="s">
        <v>2041</v>
      </c>
      <c r="E156" s="1037" t="s">
        <v>2042</v>
      </c>
      <c r="F156" s="1038" t="s">
        <v>2043</v>
      </c>
      <c r="G156" s="1038" t="s">
        <v>2044</v>
      </c>
      <c r="H156" s="650" t="s">
        <v>2045</v>
      </c>
      <c r="I156" s="650" t="s">
        <v>2046</v>
      </c>
      <c r="J156" s="650" t="s">
        <v>2047</v>
      </c>
      <c r="K156" s="77">
        <v>12</v>
      </c>
      <c r="L156" s="656">
        <v>44501</v>
      </c>
      <c r="M156" s="656">
        <v>44804</v>
      </c>
      <c r="N156" s="657">
        <f t="shared" si="4"/>
        <v>43.285714285714285</v>
      </c>
      <c r="O156" s="653">
        <v>1</v>
      </c>
      <c r="P156" s="653">
        <f t="shared" si="5"/>
        <v>1</v>
      </c>
      <c r="Q156" s="655" t="str">
        <f>IF(ISNUMBER(P156),IF(P156=100%,"CUMPLIDA",IF(AND(ISNUMBER(M156),ISNUMBER(ITRC!$Q$5)), IF(M156&lt;ITRC!$Q$5,"INCUMPLIDA","PROCESO"), "VALIDAR FECHA")),"SIN VALOR AVANCE")</f>
        <v>CUMPLIDA</v>
      </c>
      <c r="R156" s="654" t="s">
        <v>2048</v>
      </c>
    </row>
    <row r="157" spans="2:18" ht="135.75" x14ac:dyDescent="0.2">
      <c r="B157" s="80" t="s">
        <v>10</v>
      </c>
      <c r="C157" s="81" t="s">
        <v>9</v>
      </c>
      <c r="D157" s="1037"/>
      <c r="E157" s="1037"/>
      <c r="F157" s="1038"/>
      <c r="G157" s="1038"/>
      <c r="H157" s="650" t="s">
        <v>2049</v>
      </c>
      <c r="I157" s="650" t="s">
        <v>2050</v>
      </c>
      <c r="J157" s="650" t="s">
        <v>2051</v>
      </c>
      <c r="K157" s="77">
        <v>8</v>
      </c>
      <c r="L157" s="656">
        <v>44501</v>
      </c>
      <c r="M157" s="656">
        <v>44682</v>
      </c>
      <c r="N157" s="657">
        <f t="shared" si="4"/>
        <v>25.857142857142858</v>
      </c>
      <c r="O157" s="653">
        <v>1</v>
      </c>
      <c r="P157" s="653">
        <f t="shared" si="5"/>
        <v>1</v>
      </c>
      <c r="Q157" s="655" t="str">
        <f>IF(ISNUMBER(P157),IF(P157=100%,"CUMPLIDA",IF(AND(ISNUMBER(M157),ISNUMBER(ITRC!$Q$5)), IF(M157&lt;ITRC!$Q$5,"INCUMPLIDA","PROCESO"), "VALIDAR FECHA")),"SIN VALOR AVANCE")</f>
        <v>CUMPLIDA</v>
      </c>
      <c r="R157" s="654" t="s">
        <v>2052</v>
      </c>
    </row>
    <row r="158" spans="2:18" ht="90.75" x14ac:dyDescent="0.2">
      <c r="B158" s="80" t="s">
        <v>10</v>
      </c>
      <c r="C158" s="81" t="s">
        <v>9</v>
      </c>
      <c r="D158" s="1037"/>
      <c r="E158" s="1037"/>
      <c r="F158" s="1038"/>
      <c r="G158" s="1038"/>
      <c r="H158" s="1038" t="s">
        <v>2053</v>
      </c>
      <c r="I158" s="650" t="s">
        <v>2054</v>
      </c>
      <c r="J158" s="650" t="s">
        <v>2055</v>
      </c>
      <c r="K158" s="77">
        <v>1</v>
      </c>
      <c r="L158" s="656">
        <v>44562</v>
      </c>
      <c r="M158" s="656">
        <v>44620</v>
      </c>
      <c r="N158" s="657">
        <f t="shared" si="4"/>
        <v>8.2857142857142865</v>
      </c>
      <c r="O158" s="653">
        <v>1</v>
      </c>
      <c r="P158" s="653">
        <f t="shared" si="5"/>
        <v>1</v>
      </c>
      <c r="Q158" s="655" t="str">
        <f>IF(ISNUMBER(P158),IF(P158=100%,"CUMPLIDA",IF(AND(ISNUMBER(M158),ISNUMBER(ITRC!$Q$5)), IF(M158&lt;ITRC!$Q$5,"INCUMPLIDA","PROCESO"), "VALIDAR FECHA")),"SIN VALOR AVANCE")</f>
        <v>CUMPLIDA</v>
      </c>
      <c r="R158" s="654" t="s">
        <v>2056</v>
      </c>
    </row>
    <row r="159" spans="2:18" ht="90.75" x14ac:dyDescent="0.2">
      <c r="B159" s="80" t="s">
        <v>10</v>
      </c>
      <c r="C159" s="81" t="s">
        <v>9</v>
      </c>
      <c r="D159" s="1037"/>
      <c r="E159" s="1037"/>
      <c r="F159" s="1038"/>
      <c r="G159" s="1038"/>
      <c r="H159" s="1038"/>
      <c r="I159" s="650" t="s">
        <v>2057</v>
      </c>
      <c r="J159" s="650" t="s">
        <v>2058</v>
      </c>
      <c r="K159" s="77">
        <v>1</v>
      </c>
      <c r="L159" s="656">
        <v>44621</v>
      </c>
      <c r="M159" s="656">
        <v>44681</v>
      </c>
      <c r="N159" s="657">
        <f t="shared" si="4"/>
        <v>8.5714285714285712</v>
      </c>
      <c r="O159" s="653">
        <v>1</v>
      </c>
      <c r="P159" s="653">
        <f t="shared" si="5"/>
        <v>1</v>
      </c>
      <c r="Q159" s="655" t="str">
        <f>IF(ISNUMBER(P159),IF(P159=100%,"CUMPLIDA",IF(AND(ISNUMBER(M159),ISNUMBER(ITRC!$Q$5)), IF(M159&lt;ITRC!$Q$5,"INCUMPLIDA","PROCESO"), "VALIDAR FECHA")),"SIN VALOR AVANCE")</f>
        <v>CUMPLIDA</v>
      </c>
      <c r="R159" s="654" t="s">
        <v>2056</v>
      </c>
    </row>
    <row r="160" spans="2:18" ht="90.75" x14ac:dyDescent="0.2">
      <c r="B160" s="80" t="s">
        <v>10</v>
      </c>
      <c r="C160" s="81" t="s">
        <v>9</v>
      </c>
      <c r="D160" s="1037"/>
      <c r="E160" s="1037"/>
      <c r="F160" s="1038"/>
      <c r="G160" s="1038"/>
      <c r="H160" s="1038"/>
      <c r="I160" s="650" t="s">
        <v>2059</v>
      </c>
      <c r="J160" s="650" t="s">
        <v>315</v>
      </c>
      <c r="K160" s="77">
        <v>1</v>
      </c>
      <c r="L160" s="656">
        <v>44682</v>
      </c>
      <c r="M160" s="656">
        <v>44803</v>
      </c>
      <c r="N160" s="657">
        <f t="shared" si="4"/>
        <v>17.285714285714285</v>
      </c>
      <c r="O160" s="653">
        <v>1</v>
      </c>
      <c r="P160" s="653">
        <f t="shared" si="5"/>
        <v>1</v>
      </c>
      <c r="Q160" s="655" t="str">
        <f>IF(ISNUMBER(P160),IF(P160=100%,"CUMPLIDA",IF(AND(ISNUMBER(M160),ISNUMBER(ITRC!$Q$5)), IF(M160&lt;ITRC!$Q$5,"INCUMPLIDA","PROCESO"), "VALIDAR FECHA")),"SIN VALOR AVANCE")</f>
        <v>CUMPLIDA</v>
      </c>
      <c r="R160" s="654" t="s">
        <v>2056</v>
      </c>
    </row>
    <row r="161" spans="2:18" ht="90.75" x14ac:dyDescent="0.2">
      <c r="B161" s="80" t="s">
        <v>10</v>
      </c>
      <c r="C161" s="81" t="s">
        <v>9</v>
      </c>
      <c r="D161" s="1037"/>
      <c r="E161" s="1037"/>
      <c r="F161" s="1038"/>
      <c r="G161" s="1038"/>
      <c r="H161" s="1038" t="s">
        <v>2060</v>
      </c>
      <c r="I161" s="650" t="s">
        <v>2061</v>
      </c>
      <c r="J161" s="650" t="s">
        <v>2062</v>
      </c>
      <c r="K161" s="77">
        <v>1</v>
      </c>
      <c r="L161" s="656">
        <v>44531</v>
      </c>
      <c r="M161" s="656">
        <v>44561</v>
      </c>
      <c r="N161" s="657">
        <f t="shared" si="4"/>
        <v>4.2857142857142856</v>
      </c>
      <c r="O161" s="653">
        <v>1</v>
      </c>
      <c r="P161" s="653">
        <f t="shared" si="5"/>
        <v>1</v>
      </c>
      <c r="Q161" s="655" t="str">
        <f>IF(ISNUMBER(P161),IF(P161=100%,"CUMPLIDA",IF(AND(ISNUMBER(M161),ISNUMBER(ITRC!$Q$5)), IF(M161&lt;ITRC!$Q$5,"INCUMPLIDA","PROCESO"), "VALIDAR FECHA")),"SIN VALOR AVANCE")</f>
        <v>CUMPLIDA</v>
      </c>
      <c r="R161" s="654" t="s">
        <v>2063</v>
      </c>
    </row>
    <row r="162" spans="2:18" ht="90.75" x14ac:dyDescent="0.2">
      <c r="B162" s="80" t="s">
        <v>10</v>
      </c>
      <c r="C162" s="81" t="s">
        <v>9</v>
      </c>
      <c r="D162" s="1037"/>
      <c r="E162" s="1037"/>
      <c r="F162" s="1038"/>
      <c r="G162" s="1038"/>
      <c r="H162" s="1038"/>
      <c r="I162" s="650" t="s">
        <v>2064</v>
      </c>
      <c r="J162" s="650" t="s">
        <v>1272</v>
      </c>
      <c r="K162" s="77">
        <v>2</v>
      </c>
      <c r="L162" s="656">
        <v>44564</v>
      </c>
      <c r="M162" s="656">
        <v>44592</v>
      </c>
      <c r="N162" s="657">
        <f t="shared" si="4"/>
        <v>4</v>
      </c>
      <c r="O162" s="653">
        <v>1</v>
      </c>
      <c r="P162" s="653">
        <f t="shared" si="5"/>
        <v>1</v>
      </c>
      <c r="Q162" s="655" t="str">
        <f>IF(ISNUMBER(P162),IF(P162=100%,"CUMPLIDA",IF(AND(ISNUMBER(M162),ISNUMBER(ITRC!$Q$5)), IF(M162&lt;ITRC!$Q$5,"INCUMPLIDA","PROCESO"), "VALIDAR FECHA")),"SIN VALOR AVANCE")</f>
        <v>CUMPLIDA</v>
      </c>
      <c r="R162" s="654" t="s">
        <v>2063</v>
      </c>
    </row>
    <row r="163" spans="2:18" ht="90.75" x14ac:dyDescent="0.2">
      <c r="B163" s="80" t="s">
        <v>10</v>
      </c>
      <c r="C163" s="81" t="s">
        <v>9</v>
      </c>
      <c r="D163" s="1037"/>
      <c r="E163" s="1037"/>
      <c r="F163" s="1038"/>
      <c r="G163" s="1038"/>
      <c r="H163" s="650" t="s">
        <v>2065</v>
      </c>
      <c r="I163" s="650" t="s">
        <v>2066</v>
      </c>
      <c r="J163" s="650" t="s">
        <v>2067</v>
      </c>
      <c r="K163" s="77">
        <v>1</v>
      </c>
      <c r="L163" s="656">
        <v>44564</v>
      </c>
      <c r="M163" s="656">
        <v>44773</v>
      </c>
      <c r="N163" s="657">
        <f t="shared" si="4"/>
        <v>29.857142857142858</v>
      </c>
      <c r="O163" s="653">
        <v>1</v>
      </c>
      <c r="P163" s="653">
        <f t="shared" si="5"/>
        <v>1</v>
      </c>
      <c r="Q163" s="655" t="str">
        <f>IF(ISNUMBER(P163),IF(P163=100%,"CUMPLIDA",IF(AND(ISNUMBER(M163),ISNUMBER(ITRC!$Q$5)), IF(M163&lt;ITRC!$Q$5,"INCUMPLIDA","PROCESO"), "VALIDAR FECHA")),"SIN VALOR AVANCE")</f>
        <v>CUMPLIDA</v>
      </c>
      <c r="R163" s="654" t="s">
        <v>2063</v>
      </c>
    </row>
    <row r="164" spans="2:18" ht="105.75" x14ac:dyDescent="0.2">
      <c r="B164" s="80" t="s">
        <v>10</v>
      </c>
      <c r="C164" s="81" t="s">
        <v>9</v>
      </c>
      <c r="D164" s="1037" t="s">
        <v>2068</v>
      </c>
      <c r="E164" s="1037"/>
      <c r="F164" s="1038"/>
      <c r="G164" s="1038"/>
      <c r="H164" s="650" t="s">
        <v>1765</v>
      </c>
      <c r="I164" s="650" t="s">
        <v>1645</v>
      </c>
      <c r="J164" s="650" t="s">
        <v>655</v>
      </c>
      <c r="K164" s="658">
        <v>1</v>
      </c>
      <c r="L164" s="656">
        <v>44562</v>
      </c>
      <c r="M164" s="656">
        <v>44773</v>
      </c>
      <c r="N164" s="657">
        <f t="shared" si="4"/>
        <v>30.142857142857142</v>
      </c>
      <c r="O164" s="653">
        <v>1</v>
      </c>
      <c r="P164" s="653">
        <f t="shared" si="5"/>
        <v>1</v>
      </c>
      <c r="Q164" s="655" t="str">
        <f>IF(ISNUMBER(P164),IF(P164=100%,"CUMPLIDA",IF(AND(ISNUMBER(M164),ISNUMBER(ITRC!$Q$5)), IF(M164&lt;ITRC!$Q$5,"INCUMPLIDA","PROCESO"), "VALIDAR FECHA")),"SIN VALOR AVANCE")</f>
        <v>CUMPLIDA</v>
      </c>
      <c r="R164" s="654" t="s">
        <v>2069</v>
      </c>
    </row>
    <row r="165" spans="2:18" ht="195.75" x14ac:dyDescent="0.2">
      <c r="B165" s="80" t="s">
        <v>10</v>
      </c>
      <c r="C165" s="81" t="s">
        <v>9</v>
      </c>
      <c r="D165" s="1037"/>
      <c r="E165" s="1037"/>
      <c r="F165" s="1038"/>
      <c r="G165" s="1038"/>
      <c r="H165" s="1038" t="s">
        <v>394</v>
      </c>
      <c r="I165" s="650" t="s">
        <v>1648</v>
      </c>
      <c r="J165" s="650" t="s">
        <v>1845</v>
      </c>
      <c r="K165" s="658">
        <v>1</v>
      </c>
      <c r="L165" s="656">
        <v>44774</v>
      </c>
      <c r="M165" s="656">
        <v>44926</v>
      </c>
      <c r="N165" s="657">
        <f t="shared" si="4"/>
        <v>21.714285714285715</v>
      </c>
      <c r="O165" s="653">
        <v>0.75</v>
      </c>
      <c r="P165" s="653">
        <f t="shared" si="5"/>
        <v>0.75</v>
      </c>
      <c r="Q165" s="655" t="str">
        <f>IF(ISNUMBER(P165),IF(P165=100%,"CUMPLIDA",IF(AND(ISNUMBER(M165),ISNUMBER(ITRC!$Q$5)), IF(M165&lt;ITRC!$Q$5,"INCUMPLIDA","PROCESO"), "VALIDAR FECHA")),"SIN VALOR AVANCE")</f>
        <v>PROCESO</v>
      </c>
      <c r="R165" s="654" t="s">
        <v>2070</v>
      </c>
    </row>
    <row r="166" spans="2:18" ht="195.75" x14ac:dyDescent="0.2">
      <c r="B166" s="80" t="s">
        <v>10</v>
      </c>
      <c r="C166" s="81" t="s">
        <v>9</v>
      </c>
      <c r="D166" s="1037"/>
      <c r="E166" s="1037"/>
      <c r="F166" s="1038"/>
      <c r="G166" s="1038"/>
      <c r="H166" s="1038"/>
      <c r="I166" s="650" t="s">
        <v>1766</v>
      </c>
      <c r="J166" s="650" t="s">
        <v>1650</v>
      </c>
      <c r="K166" s="658">
        <v>4</v>
      </c>
      <c r="L166" s="656">
        <v>44927</v>
      </c>
      <c r="M166" s="656">
        <v>45291</v>
      </c>
      <c r="N166" s="657">
        <f t="shared" si="4"/>
        <v>52</v>
      </c>
      <c r="O166" s="653">
        <v>0</v>
      </c>
      <c r="P166" s="653">
        <f t="shared" si="5"/>
        <v>0</v>
      </c>
      <c r="Q166" s="655" t="str">
        <f>IF(ISNUMBER(P166),IF(P166=100%,"CUMPLIDA",IF(AND(ISNUMBER(M166),ISNUMBER(ITRC!$Q$5)), IF(M166&lt;ITRC!$Q$5,"INCUMPLIDA","PROCESO"), "VALIDAR FECHA")),"SIN VALOR AVANCE")</f>
        <v>PROCESO</v>
      </c>
      <c r="R166" s="654" t="s">
        <v>2070</v>
      </c>
    </row>
    <row r="167" spans="2:18" ht="195.75" x14ac:dyDescent="0.2">
      <c r="B167" s="80" t="s">
        <v>10</v>
      </c>
      <c r="C167" s="81" t="s">
        <v>9</v>
      </c>
      <c r="D167" s="1037"/>
      <c r="E167" s="1037"/>
      <c r="F167" s="1038"/>
      <c r="G167" s="1038"/>
      <c r="H167" s="650" t="s">
        <v>1767</v>
      </c>
      <c r="I167" s="650" t="s">
        <v>315</v>
      </c>
      <c r="J167" s="650" t="s">
        <v>1653</v>
      </c>
      <c r="K167" s="658">
        <v>1</v>
      </c>
      <c r="L167" s="656">
        <v>45292</v>
      </c>
      <c r="M167" s="656">
        <v>45657</v>
      </c>
      <c r="N167" s="657">
        <f t="shared" si="4"/>
        <v>52.142857142857146</v>
      </c>
      <c r="O167" s="653">
        <v>0</v>
      </c>
      <c r="P167" s="653">
        <f t="shared" si="5"/>
        <v>0</v>
      </c>
      <c r="Q167" s="655" t="str">
        <f>IF(ISNUMBER(P167),IF(P167=100%,"CUMPLIDA",IF(AND(ISNUMBER(M167),ISNUMBER(ITRC!$Q$5)), IF(M167&lt;ITRC!$Q$5,"INCUMPLIDA","PROCESO"), "VALIDAR FECHA")),"SIN VALOR AVANCE")</f>
        <v>PROCESO</v>
      </c>
      <c r="R167" s="654" t="s">
        <v>2071</v>
      </c>
    </row>
    <row r="168" spans="2:18" ht="105.75" x14ac:dyDescent="0.2">
      <c r="B168" s="80" t="s">
        <v>10</v>
      </c>
      <c r="C168" s="81" t="s">
        <v>9</v>
      </c>
      <c r="D168" s="1037"/>
      <c r="E168" s="1037"/>
      <c r="F168" s="1038"/>
      <c r="G168" s="1038"/>
      <c r="H168" s="650" t="s">
        <v>1765</v>
      </c>
      <c r="I168" s="650" t="s">
        <v>1645</v>
      </c>
      <c r="J168" s="650" t="s">
        <v>655</v>
      </c>
      <c r="K168" s="658">
        <v>1</v>
      </c>
      <c r="L168" s="656">
        <v>44562</v>
      </c>
      <c r="M168" s="656">
        <v>44773</v>
      </c>
      <c r="N168" s="657">
        <f t="shared" si="4"/>
        <v>30.142857142857142</v>
      </c>
      <c r="O168" s="653">
        <v>1</v>
      </c>
      <c r="P168" s="653">
        <f t="shared" si="5"/>
        <v>1</v>
      </c>
      <c r="Q168" s="655" t="str">
        <f>IF(ISNUMBER(P168),IF(P168=100%,"CUMPLIDA",IF(AND(ISNUMBER(M168),ISNUMBER(ITRC!$Q$5)), IF(M168&lt;ITRC!$Q$5,"INCUMPLIDA","PROCESO"), "VALIDAR FECHA")),"SIN VALOR AVANCE")</f>
        <v>CUMPLIDA</v>
      </c>
      <c r="R168" s="654" t="s">
        <v>2069</v>
      </c>
    </row>
    <row r="169" spans="2:18" ht="195.75" x14ac:dyDescent="0.2">
      <c r="B169" s="80" t="s">
        <v>10</v>
      </c>
      <c r="C169" s="81" t="s">
        <v>9</v>
      </c>
      <c r="D169" s="1037"/>
      <c r="E169" s="1037"/>
      <c r="F169" s="1038"/>
      <c r="G169" s="1038"/>
      <c r="H169" s="1038" t="s">
        <v>394</v>
      </c>
      <c r="I169" s="650" t="s">
        <v>1648</v>
      </c>
      <c r="J169" s="650" t="s">
        <v>1845</v>
      </c>
      <c r="K169" s="658">
        <v>1</v>
      </c>
      <c r="L169" s="656">
        <v>44774</v>
      </c>
      <c r="M169" s="656">
        <v>44926</v>
      </c>
      <c r="N169" s="657">
        <f t="shared" si="4"/>
        <v>21.714285714285715</v>
      </c>
      <c r="O169" s="653">
        <v>0.75</v>
      </c>
      <c r="P169" s="653">
        <f t="shared" si="5"/>
        <v>0.75</v>
      </c>
      <c r="Q169" s="655" t="str">
        <f>IF(ISNUMBER(P169),IF(P169=100%,"CUMPLIDA",IF(AND(ISNUMBER(M169),ISNUMBER(ITRC!$Q$5)), IF(M169&lt;ITRC!$Q$5,"INCUMPLIDA","PROCESO"), "VALIDAR FECHA")),"SIN VALOR AVANCE")</f>
        <v>PROCESO</v>
      </c>
      <c r="R169" s="654" t="s">
        <v>2071</v>
      </c>
    </row>
    <row r="170" spans="2:18" ht="195.75" x14ac:dyDescent="0.2">
      <c r="B170" s="80" t="s">
        <v>10</v>
      </c>
      <c r="C170" s="81" t="s">
        <v>9</v>
      </c>
      <c r="D170" s="1037"/>
      <c r="E170" s="1037"/>
      <c r="F170" s="1038"/>
      <c r="G170" s="1038"/>
      <c r="H170" s="1038"/>
      <c r="I170" s="650" t="s">
        <v>1766</v>
      </c>
      <c r="J170" s="650" t="s">
        <v>1650</v>
      </c>
      <c r="K170" s="658">
        <v>4</v>
      </c>
      <c r="L170" s="656">
        <v>44927</v>
      </c>
      <c r="M170" s="656">
        <v>45291</v>
      </c>
      <c r="N170" s="657">
        <f t="shared" si="4"/>
        <v>52</v>
      </c>
      <c r="O170" s="653">
        <v>0</v>
      </c>
      <c r="P170" s="653">
        <f t="shared" si="5"/>
        <v>0</v>
      </c>
      <c r="Q170" s="655" t="str">
        <f>IF(ISNUMBER(P170),IF(P170=100%,"CUMPLIDA",IF(AND(ISNUMBER(M170),ISNUMBER(ITRC!$Q$5)), IF(M170&lt;ITRC!$Q$5,"INCUMPLIDA","PROCESO"), "VALIDAR FECHA")),"SIN VALOR AVANCE")</f>
        <v>PROCESO</v>
      </c>
      <c r="R170" s="654" t="s">
        <v>2071</v>
      </c>
    </row>
    <row r="171" spans="2:18" ht="195.75" x14ac:dyDescent="0.2">
      <c r="B171" s="80" t="s">
        <v>10</v>
      </c>
      <c r="C171" s="81" t="s">
        <v>9</v>
      </c>
      <c r="D171" s="1037"/>
      <c r="E171" s="1037"/>
      <c r="F171" s="1038"/>
      <c r="G171" s="1038"/>
      <c r="H171" s="650" t="s">
        <v>1767</v>
      </c>
      <c r="I171" s="650" t="s">
        <v>315</v>
      </c>
      <c r="J171" s="650" t="s">
        <v>1653</v>
      </c>
      <c r="K171" s="658">
        <v>1</v>
      </c>
      <c r="L171" s="656">
        <v>45292</v>
      </c>
      <c r="M171" s="656">
        <v>45657</v>
      </c>
      <c r="N171" s="657">
        <f t="shared" si="4"/>
        <v>52.142857142857146</v>
      </c>
      <c r="O171" s="653">
        <v>0</v>
      </c>
      <c r="P171" s="653">
        <f t="shared" si="5"/>
        <v>0</v>
      </c>
      <c r="Q171" s="655" t="str">
        <f>IF(ISNUMBER(P171),IF(P171=100%,"CUMPLIDA",IF(AND(ISNUMBER(M171),ISNUMBER(ITRC!$Q$5)), IF(M171&lt;ITRC!$Q$5,"INCUMPLIDA","PROCESO"), "VALIDAR FECHA")),"SIN VALOR AVANCE")</f>
        <v>PROCESO</v>
      </c>
      <c r="R171" s="654" t="s">
        <v>2071</v>
      </c>
    </row>
    <row r="172" spans="2:18" ht="105.75" x14ac:dyDescent="0.2">
      <c r="B172" s="80" t="s">
        <v>10</v>
      </c>
      <c r="C172" s="81" t="s">
        <v>9</v>
      </c>
      <c r="D172" s="1037"/>
      <c r="E172" s="1037"/>
      <c r="F172" s="1038"/>
      <c r="G172" s="1038"/>
      <c r="H172" s="650" t="s">
        <v>1765</v>
      </c>
      <c r="I172" s="650" t="s">
        <v>1645</v>
      </c>
      <c r="J172" s="650" t="s">
        <v>655</v>
      </c>
      <c r="K172" s="658">
        <v>1</v>
      </c>
      <c r="L172" s="656">
        <v>44562</v>
      </c>
      <c r="M172" s="656">
        <v>44773</v>
      </c>
      <c r="N172" s="657">
        <f t="shared" si="4"/>
        <v>30.142857142857142</v>
      </c>
      <c r="O172" s="653">
        <v>1</v>
      </c>
      <c r="P172" s="653">
        <f t="shared" si="5"/>
        <v>1</v>
      </c>
      <c r="Q172" s="655" t="str">
        <f>IF(ISNUMBER(P172),IF(P172=100%,"CUMPLIDA",IF(AND(ISNUMBER(M172),ISNUMBER(ITRC!$Q$5)), IF(M172&lt;ITRC!$Q$5,"INCUMPLIDA","PROCESO"), "VALIDAR FECHA")),"SIN VALOR AVANCE")</f>
        <v>CUMPLIDA</v>
      </c>
      <c r="R172" s="654" t="s">
        <v>2069</v>
      </c>
    </row>
    <row r="173" spans="2:18" ht="195.75" x14ac:dyDescent="0.2">
      <c r="B173" s="80" t="s">
        <v>10</v>
      </c>
      <c r="C173" s="81" t="s">
        <v>9</v>
      </c>
      <c r="D173" s="1037"/>
      <c r="E173" s="1037"/>
      <c r="F173" s="1038"/>
      <c r="G173" s="1038"/>
      <c r="H173" s="1038" t="s">
        <v>394</v>
      </c>
      <c r="I173" s="650" t="s">
        <v>1648</v>
      </c>
      <c r="J173" s="650" t="s">
        <v>1845</v>
      </c>
      <c r="K173" s="658">
        <v>1</v>
      </c>
      <c r="L173" s="656">
        <v>44774</v>
      </c>
      <c r="M173" s="656">
        <v>44926</v>
      </c>
      <c r="N173" s="657">
        <f t="shared" si="4"/>
        <v>21.714285714285715</v>
      </c>
      <c r="O173" s="653">
        <v>0.75</v>
      </c>
      <c r="P173" s="653">
        <f t="shared" si="5"/>
        <v>0.75</v>
      </c>
      <c r="Q173" s="655" t="str">
        <f>IF(ISNUMBER(P173),IF(P173=100%,"CUMPLIDA",IF(AND(ISNUMBER(M173),ISNUMBER(ITRC!$Q$5)), IF(M173&lt;ITRC!$Q$5,"INCUMPLIDA","PROCESO"), "VALIDAR FECHA")),"SIN VALOR AVANCE")</f>
        <v>PROCESO</v>
      </c>
      <c r="R173" s="654" t="s">
        <v>2072</v>
      </c>
    </row>
    <row r="174" spans="2:18" ht="195.75" x14ac:dyDescent="0.2">
      <c r="B174" s="80" t="s">
        <v>10</v>
      </c>
      <c r="C174" s="81" t="s">
        <v>9</v>
      </c>
      <c r="D174" s="1037"/>
      <c r="E174" s="1037"/>
      <c r="F174" s="1038"/>
      <c r="G174" s="1038"/>
      <c r="H174" s="1038"/>
      <c r="I174" s="650" t="s">
        <v>1766</v>
      </c>
      <c r="J174" s="650" t="s">
        <v>1650</v>
      </c>
      <c r="K174" s="658">
        <v>4</v>
      </c>
      <c r="L174" s="656">
        <v>44927</v>
      </c>
      <c r="M174" s="656">
        <v>45291</v>
      </c>
      <c r="N174" s="657">
        <f t="shared" si="4"/>
        <v>52</v>
      </c>
      <c r="O174" s="653">
        <v>0</v>
      </c>
      <c r="P174" s="653">
        <f t="shared" ref="P174:P237" si="6">O174</f>
        <v>0</v>
      </c>
      <c r="Q174" s="655" t="str">
        <f>IF(ISNUMBER(P174),IF(P174=100%,"CUMPLIDA",IF(AND(ISNUMBER(M174),ISNUMBER(ITRC!$Q$5)), IF(M174&lt;ITRC!$Q$5,"INCUMPLIDA","PROCESO"), "VALIDAR FECHA")),"SIN VALOR AVANCE")</f>
        <v>PROCESO</v>
      </c>
      <c r="R174" s="654" t="s">
        <v>2072</v>
      </c>
    </row>
    <row r="175" spans="2:18" ht="195.75" x14ac:dyDescent="0.2">
      <c r="B175" s="80" t="s">
        <v>10</v>
      </c>
      <c r="C175" s="81" t="s">
        <v>9</v>
      </c>
      <c r="D175" s="1037"/>
      <c r="E175" s="1037"/>
      <c r="F175" s="1038"/>
      <c r="G175" s="1038"/>
      <c r="H175" s="650" t="s">
        <v>1767</v>
      </c>
      <c r="I175" s="650" t="s">
        <v>315</v>
      </c>
      <c r="J175" s="650" t="s">
        <v>1653</v>
      </c>
      <c r="K175" s="658">
        <v>1</v>
      </c>
      <c r="L175" s="656">
        <v>45292</v>
      </c>
      <c r="M175" s="656">
        <v>45657</v>
      </c>
      <c r="N175" s="657">
        <f t="shared" si="4"/>
        <v>52.142857142857146</v>
      </c>
      <c r="O175" s="653">
        <v>0</v>
      </c>
      <c r="P175" s="653">
        <f t="shared" si="6"/>
        <v>0</v>
      </c>
      <c r="Q175" s="655" t="str">
        <f>IF(ISNUMBER(P175),IF(P175=100%,"CUMPLIDA",IF(AND(ISNUMBER(M175),ISNUMBER(ITRC!$Q$5)), IF(M175&lt;ITRC!$Q$5,"INCUMPLIDA","PROCESO"), "VALIDAR FECHA")),"SIN VALOR AVANCE")</f>
        <v>PROCESO</v>
      </c>
      <c r="R175" s="654" t="s">
        <v>2072</v>
      </c>
    </row>
    <row r="176" spans="2:18" ht="105" x14ac:dyDescent="0.2">
      <c r="B176" s="80" t="s">
        <v>10</v>
      </c>
      <c r="C176" s="81" t="s">
        <v>9</v>
      </c>
      <c r="D176" s="1037" t="s">
        <v>2073</v>
      </c>
      <c r="E176" s="1037" t="s">
        <v>2074</v>
      </c>
      <c r="F176" s="650" t="s">
        <v>2075</v>
      </c>
      <c r="G176" s="1038" t="s">
        <v>2076</v>
      </c>
      <c r="H176" s="650" t="s">
        <v>2077</v>
      </c>
      <c r="I176" s="650" t="s">
        <v>2078</v>
      </c>
      <c r="J176" s="650" t="s">
        <v>2079</v>
      </c>
      <c r="K176" s="658">
        <v>1</v>
      </c>
      <c r="L176" s="656">
        <v>44805</v>
      </c>
      <c r="M176" s="656">
        <v>44864</v>
      </c>
      <c r="N176" s="657">
        <f t="shared" ref="N176:N190" si="7">(M176-L176)/7</f>
        <v>8.4285714285714288</v>
      </c>
      <c r="O176" s="653">
        <v>1</v>
      </c>
      <c r="P176" s="653">
        <f t="shared" si="6"/>
        <v>1</v>
      </c>
      <c r="Q176" s="655" t="str">
        <f>IF(ISNUMBER(P176),IF(P176=100%,"CUMPLIDA",IF(AND(ISNUMBER(M176),ISNUMBER(ITRC!$Q$5)), IF(M176&lt;ITRC!$Q$5,"INCUMPLIDA","PROCESO"), "VALIDAR FECHA")),"SIN VALOR AVANCE")</f>
        <v>CUMPLIDA</v>
      </c>
      <c r="R176" s="654" t="s">
        <v>2080</v>
      </c>
    </row>
    <row r="177" spans="2:18" ht="90" x14ac:dyDescent="0.2">
      <c r="B177" s="80" t="s">
        <v>10</v>
      </c>
      <c r="C177" s="81" t="s">
        <v>9</v>
      </c>
      <c r="D177" s="1037"/>
      <c r="E177" s="1037"/>
      <c r="F177" s="650" t="s">
        <v>2081</v>
      </c>
      <c r="G177" s="1038"/>
      <c r="H177" s="650" t="s">
        <v>2082</v>
      </c>
      <c r="I177" s="650" t="s">
        <v>2083</v>
      </c>
      <c r="J177" s="650" t="s">
        <v>2084</v>
      </c>
      <c r="K177" s="658">
        <v>2</v>
      </c>
      <c r="L177" s="656">
        <v>44805</v>
      </c>
      <c r="M177" s="656">
        <v>44925</v>
      </c>
      <c r="N177" s="657">
        <f t="shared" si="7"/>
        <v>17.142857142857142</v>
      </c>
      <c r="O177" s="653">
        <v>0</v>
      </c>
      <c r="P177" s="653">
        <f t="shared" si="6"/>
        <v>0</v>
      </c>
      <c r="Q177" s="655" t="str">
        <f>IF(ISNUMBER(P177),IF(P177=100%,"CUMPLIDA",IF(AND(ISNUMBER(M177),ISNUMBER(ITRC!$Q$5)), IF(M177&lt;ITRC!$Q$5,"INCUMPLIDA","PROCESO"), "VALIDAR FECHA")),"SIN VALOR AVANCE")</f>
        <v>PROCESO</v>
      </c>
      <c r="R177" s="654" t="s">
        <v>2080</v>
      </c>
    </row>
    <row r="178" spans="2:18" ht="150.75" x14ac:dyDescent="0.2">
      <c r="B178" s="80" t="s">
        <v>10</v>
      </c>
      <c r="C178" s="81" t="s">
        <v>9</v>
      </c>
      <c r="D178" s="1037"/>
      <c r="E178" s="1037"/>
      <c r="F178" s="650" t="s">
        <v>2085</v>
      </c>
      <c r="G178" s="1038"/>
      <c r="H178" s="1038" t="s">
        <v>394</v>
      </c>
      <c r="I178" s="650" t="s">
        <v>1648</v>
      </c>
      <c r="J178" s="650" t="s">
        <v>1845</v>
      </c>
      <c r="K178" s="658">
        <v>1</v>
      </c>
      <c r="L178" s="656">
        <v>44774</v>
      </c>
      <c r="M178" s="656">
        <v>45107</v>
      </c>
      <c r="N178" s="657">
        <f t="shared" si="7"/>
        <v>47.571428571428569</v>
      </c>
      <c r="O178" s="653">
        <v>0.75</v>
      </c>
      <c r="P178" s="653">
        <f t="shared" si="6"/>
        <v>0.75</v>
      </c>
      <c r="Q178" s="655" t="str">
        <f>IF(ISNUMBER(P178),IF(P178=100%,"CUMPLIDA",IF(AND(ISNUMBER(M178),ISNUMBER(ITRC!$Q$5)), IF(M178&lt;ITRC!$Q$5,"INCUMPLIDA","PROCESO"), "VALIDAR FECHA")),"SIN VALOR AVANCE")</f>
        <v>PROCESO</v>
      </c>
      <c r="R178" s="654" t="s">
        <v>2086</v>
      </c>
    </row>
    <row r="179" spans="2:18" ht="180" x14ac:dyDescent="0.2">
      <c r="B179" s="80" t="s">
        <v>10</v>
      </c>
      <c r="C179" s="81" t="s">
        <v>9</v>
      </c>
      <c r="D179" s="1037"/>
      <c r="E179" s="1037"/>
      <c r="F179" s="650" t="s">
        <v>2087</v>
      </c>
      <c r="G179" s="1038"/>
      <c r="H179" s="1038"/>
      <c r="I179" s="650" t="s">
        <v>1766</v>
      </c>
      <c r="J179" s="650" t="s">
        <v>1650</v>
      </c>
      <c r="K179" s="658">
        <v>4</v>
      </c>
      <c r="L179" s="656">
        <v>44927</v>
      </c>
      <c r="M179" s="656">
        <v>45291</v>
      </c>
      <c r="N179" s="657">
        <f t="shared" si="7"/>
        <v>52</v>
      </c>
      <c r="O179" s="653">
        <v>0</v>
      </c>
      <c r="P179" s="653">
        <f t="shared" si="6"/>
        <v>0</v>
      </c>
      <c r="Q179" s="655" t="str">
        <f>IF(ISNUMBER(P179),IF(P179=100%,"CUMPLIDA",IF(AND(ISNUMBER(M179),ISNUMBER(ITRC!$Q$5)), IF(M179&lt;ITRC!$Q$5,"INCUMPLIDA","PROCESO"), "VALIDAR FECHA")),"SIN VALOR AVANCE")</f>
        <v>PROCESO</v>
      </c>
      <c r="R179" s="654" t="s">
        <v>2086</v>
      </c>
    </row>
    <row r="180" spans="2:18" ht="150.75" x14ac:dyDescent="0.2">
      <c r="B180" s="80" t="s">
        <v>10</v>
      </c>
      <c r="C180" s="81" t="s">
        <v>9</v>
      </c>
      <c r="D180" s="1037"/>
      <c r="E180" s="1037"/>
      <c r="F180" s="1038" t="s">
        <v>2088</v>
      </c>
      <c r="G180" s="1038"/>
      <c r="H180" s="650" t="s">
        <v>1767</v>
      </c>
      <c r="I180" s="650" t="s">
        <v>315</v>
      </c>
      <c r="J180" s="650" t="s">
        <v>1653</v>
      </c>
      <c r="K180" s="658">
        <v>1</v>
      </c>
      <c r="L180" s="656">
        <v>45292</v>
      </c>
      <c r="M180" s="656">
        <v>45657</v>
      </c>
      <c r="N180" s="657">
        <f t="shared" si="7"/>
        <v>52.142857142857146</v>
      </c>
      <c r="O180" s="653">
        <v>0</v>
      </c>
      <c r="P180" s="653">
        <f t="shared" si="6"/>
        <v>0</v>
      </c>
      <c r="Q180" s="655" t="str">
        <f>IF(ISNUMBER(P180),IF(P180=100%,"CUMPLIDA",IF(AND(ISNUMBER(M180),ISNUMBER(ITRC!$Q$5)), IF(M180&lt;ITRC!$Q$5,"INCUMPLIDA","PROCESO"), "VALIDAR FECHA")),"SIN VALOR AVANCE")</f>
        <v>PROCESO</v>
      </c>
      <c r="R180" s="654" t="s">
        <v>2086</v>
      </c>
    </row>
    <row r="181" spans="2:18" ht="150.75" x14ac:dyDescent="0.2">
      <c r="B181" s="80" t="s">
        <v>10</v>
      </c>
      <c r="C181" s="81" t="s">
        <v>9</v>
      </c>
      <c r="D181" s="1037"/>
      <c r="E181" s="1037"/>
      <c r="F181" s="1038"/>
      <c r="G181" s="1038"/>
      <c r="H181" s="1038" t="s">
        <v>394</v>
      </c>
      <c r="I181" s="650" t="s">
        <v>1648</v>
      </c>
      <c r="J181" s="650" t="s">
        <v>1845</v>
      </c>
      <c r="K181" s="658">
        <v>1</v>
      </c>
      <c r="L181" s="656">
        <v>44774</v>
      </c>
      <c r="M181" s="656">
        <v>45107</v>
      </c>
      <c r="N181" s="657">
        <f t="shared" si="7"/>
        <v>47.571428571428569</v>
      </c>
      <c r="O181" s="653">
        <v>0.75</v>
      </c>
      <c r="P181" s="653">
        <f t="shared" si="6"/>
        <v>0.75</v>
      </c>
      <c r="Q181" s="655" t="str">
        <f>IF(ISNUMBER(P181),IF(P181=100%,"CUMPLIDA",IF(AND(ISNUMBER(M181),ISNUMBER(ITRC!$Q$5)), IF(M181&lt;ITRC!$Q$5,"INCUMPLIDA","PROCESO"), "VALIDAR FECHA")),"SIN VALOR AVANCE")</f>
        <v>PROCESO</v>
      </c>
      <c r="R181" s="654" t="s">
        <v>2086</v>
      </c>
    </row>
    <row r="182" spans="2:18" ht="150.75" x14ac:dyDescent="0.2">
      <c r="B182" s="80" t="s">
        <v>10</v>
      </c>
      <c r="C182" s="81" t="s">
        <v>9</v>
      </c>
      <c r="D182" s="1037"/>
      <c r="E182" s="1037"/>
      <c r="F182" s="1038"/>
      <c r="G182" s="1038"/>
      <c r="H182" s="1038"/>
      <c r="I182" s="650" t="s">
        <v>1766</v>
      </c>
      <c r="J182" s="650" t="s">
        <v>1650</v>
      </c>
      <c r="K182" s="658">
        <v>4</v>
      </c>
      <c r="L182" s="656">
        <v>44927</v>
      </c>
      <c r="M182" s="656">
        <v>45291</v>
      </c>
      <c r="N182" s="657">
        <f t="shared" si="7"/>
        <v>52</v>
      </c>
      <c r="O182" s="653">
        <v>0</v>
      </c>
      <c r="P182" s="653">
        <f t="shared" si="6"/>
        <v>0</v>
      </c>
      <c r="Q182" s="655" t="str">
        <f>IF(ISNUMBER(P182),IF(P182=100%,"CUMPLIDA",IF(AND(ISNUMBER(M182),ISNUMBER(ITRC!$Q$5)), IF(M182&lt;ITRC!$Q$5,"INCUMPLIDA","PROCESO"), "VALIDAR FECHA")),"SIN VALOR AVANCE")</f>
        <v>PROCESO</v>
      </c>
      <c r="R182" s="654" t="s">
        <v>2086</v>
      </c>
    </row>
    <row r="183" spans="2:18" ht="150.75" x14ac:dyDescent="0.2">
      <c r="B183" s="80" t="s">
        <v>10</v>
      </c>
      <c r="C183" s="81" t="s">
        <v>9</v>
      </c>
      <c r="D183" s="1037"/>
      <c r="E183" s="1037"/>
      <c r="F183" s="1038" t="s">
        <v>2089</v>
      </c>
      <c r="G183" s="1038"/>
      <c r="H183" s="650" t="s">
        <v>1767</v>
      </c>
      <c r="I183" s="650" t="s">
        <v>315</v>
      </c>
      <c r="J183" s="650" t="s">
        <v>1653</v>
      </c>
      <c r="K183" s="658">
        <v>1</v>
      </c>
      <c r="L183" s="656">
        <v>45292</v>
      </c>
      <c r="M183" s="656">
        <v>45657</v>
      </c>
      <c r="N183" s="657">
        <f t="shared" si="7"/>
        <v>52.142857142857146</v>
      </c>
      <c r="O183" s="653">
        <v>0</v>
      </c>
      <c r="P183" s="653">
        <f t="shared" si="6"/>
        <v>0</v>
      </c>
      <c r="Q183" s="655" t="str">
        <f>IF(ISNUMBER(P183),IF(P183=100%,"CUMPLIDA",IF(AND(ISNUMBER(M183),ISNUMBER(ITRC!$Q$5)), IF(M183&lt;ITRC!$Q$5,"INCUMPLIDA","PROCESO"), "VALIDAR FECHA")),"SIN VALOR AVANCE")</f>
        <v>PROCESO</v>
      </c>
      <c r="R183" s="654" t="s">
        <v>2086</v>
      </c>
    </row>
    <row r="184" spans="2:18" ht="150.75" x14ac:dyDescent="0.2">
      <c r="B184" s="80" t="s">
        <v>10</v>
      </c>
      <c r="C184" s="81" t="s">
        <v>9</v>
      </c>
      <c r="D184" s="1037"/>
      <c r="E184" s="1037"/>
      <c r="F184" s="1038"/>
      <c r="G184" s="1038"/>
      <c r="H184" s="1038" t="s">
        <v>394</v>
      </c>
      <c r="I184" s="650" t="s">
        <v>1648</v>
      </c>
      <c r="J184" s="650" t="s">
        <v>1845</v>
      </c>
      <c r="K184" s="658">
        <v>1</v>
      </c>
      <c r="L184" s="656">
        <v>44774</v>
      </c>
      <c r="M184" s="656">
        <v>45107</v>
      </c>
      <c r="N184" s="657">
        <f t="shared" si="7"/>
        <v>47.571428571428569</v>
      </c>
      <c r="O184" s="653">
        <v>0.75</v>
      </c>
      <c r="P184" s="653">
        <f t="shared" si="6"/>
        <v>0.75</v>
      </c>
      <c r="Q184" s="655" t="str">
        <f>IF(ISNUMBER(P184),IF(P184=100%,"CUMPLIDA",IF(AND(ISNUMBER(M184),ISNUMBER(ITRC!$Q$5)), IF(M184&lt;ITRC!$Q$5,"INCUMPLIDA","PROCESO"), "VALIDAR FECHA")),"SIN VALOR AVANCE")</f>
        <v>PROCESO</v>
      </c>
      <c r="R184" s="654" t="s">
        <v>2086</v>
      </c>
    </row>
    <row r="185" spans="2:18" ht="150.75" x14ac:dyDescent="0.2">
      <c r="B185" s="80" t="s">
        <v>10</v>
      </c>
      <c r="C185" s="81" t="s">
        <v>9</v>
      </c>
      <c r="D185" s="1037"/>
      <c r="E185" s="1037"/>
      <c r="F185" s="1038"/>
      <c r="G185" s="1038"/>
      <c r="H185" s="1038"/>
      <c r="I185" s="650" t="s">
        <v>1766</v>
      </c>
      <c r="J185" s="650" t="s">
        <v>1650</v>
      </c>
      <c r="K185" s="658">
        <v>4</v>
      </c>
      <c r="L185" s="656">
        <v>44927</v>
      </c>
      <c r="M185" s="656">
        <v>45291</v>
      </c>
      <c r="N185" s="657">
        <f t="shared" si="7"/>
        <v>52</v>
      </c>
      <c r="O185" s="653">
        <v>0</v>
      </c>
      <c r="P185" s="653">
        <f t="shared" si="6"/>
        <v>0</v>
      </c>
      <c r="Q185" s="655" t="str">
        <f>IF(ISNUMBER(P185),IF(P185=100%,"CUMPLIDA",IF(AND(ISNUMBER(M185),ISNUMBER(ITRC!$Q$5)), IF(M185&lt;ITRC!$Q$5,"INCUMPLIDA","PROCESO"), "VALIDAR FECHA")),"SIN VALOR AVANCE")</f>
        <v>PROCESO</v>
      </c>
      <c r="R185" s="654" t="s">
        <v>2086</v>
      </c>
    </row>
    <row r="186" spans="2:18" ht="150.75" x14ac:dyDescent="0.2">
      <c r="B186" s="80" t="s">
        <v>10</v>
      </c>
      <c r="C186" s="81" t="s">
        <v>9</v>
      </c>
      <c r="D186" s="1037"/>
      <c r="E186" s="1037"/>
      <c r="F186" s="1038" t="s">
        <v>2090</v>
      </c>
      <c r="G186" s="1038"/>
      <c r="H186" s="650" t="s">
        <v>1767</v>
      </c>
      <c r="I186" s="650" t="s">
        <v>315</v>
      </c>
      <c r="J186" s="650" t="s">
        <v>1653</v>
      </c>
      <c r="K186" s="658">
        <v>1</v>
      </c>
      <c r="L186" s="656">
        <v>45292</v>
      </c>
      <c r="M186" s="656">
        <v>45657</v>
      </c>
      <c r="N186" s="657">
        <f t="shared" si="7"/>
        <v>52.142857142857146</v>
      </c>
      <c r="O186" s="653">
        <v>0</v>
      </c>
      <c r="P186" s="653">
        <f t="shared" si="6"/>
        <v>0</v>
      </c>
      <c r="Q186" s="655" t="str">
        <f>IF(ISNUMBER(P186),IF(P186=100%,"CUMPLIDA",IF(AND(ISNUMBER(M186),ISNUMBER(ITRC!$Q$5)), IF(M186&lt;ITRC!$Q$5,"INCUMPLIDA","PROCESO"), "VALIDAR FECHA")),"SIN VALOR AVANCE")</f>
        <v>PROCESO</v>
      </c>
      <c r="R186" s="654" t="s">
        <v>2086</v>
      </c>
    </row>
    <row r="187" spans="2:18" ht="60.75" x14ac:dyDescent="0.2">
      <c r="B187" s="80" t="s">
        <v>10</v>
      </c>
      <c r="C187" s="81" t="s">
        <v>9</v>
      </c>
      <c r="D187" s="1037"/>
      <c r="E187" s="1037"/>
      <c r="F187" s="1038"/>
      <c r="G187" s="1038"/>
      <c r="H187" s="650" t="s">
        <v>2091</v>
      </c>
      <c r="I187" s="650" t="s">
        <v>2092</v>
      </c>
      <c r="J187" s="650" t="s">
        <v>2093</v>
      </c>
      <c r="K187" s="658">
        <v>1</v>
      </c>
      <c r="L187" s="656">
        <v>44805</v>
      </c>
      <c r="M187" s="656">
        <v>44864</v>
      </c>
      <c r="N187" s="657">
        <f t="shared" si="7"/>
        <v>8.4285714285714288</v>
      </c>
      <c r="O187" s="653">
        <v>1</v>
      </c>
      <c r="P187" s="653">
        <f t="shared" si="6"/>
        <v>1</v>
      </c>
      <c r="Q187" s="655" t="str">
        <f>IF(ISNUMBER(P187),IF(P187=100%,"CUMPLIDA",IF(AND(ISNUMBER(M187),ISNUMBER(ITRC!$Q$5)), IF(M187&lt;ITRC!$Q$5,"INCUMPLIDA","PROCESO"), "VALIDAR FECHA")),"SIN VALOR AVANCE")</f>
        <v>CUMPLIDA</v>
      </c>
      <c r="R187" s="654" t="s">
        <v>2094</v>
      </c>
    </row>
    <row r="188" spans="2:18" ht="150.75" x14ac:dyDescent="0.2">
      <c r="B188" s="80" t="s">
        <v>10</v>
      </c>
      <c r="C188" s="81" t="s">
        <v>9</v>
      </c>
      <c r="D188" s="1037"/>
      <c r="E188" s="1037"/>
      <c r="F188" s="1038" t="s">
        <v>2095</v>
      </c>
      <c r="G188" s="1038"/>
      <c r="H188" s="1038" t="s">
        <v>394</v>
      </c>
      <c r="I188" s="650" t="s">
        <v>1648</v>
      </c>
      <c r="J188" s="650" t="s">
        <v>1845</v>
      </c>
      <c r="K188" s="658">
        <v>1</v>
      </c>
      <c r="L188" s="656">
        <v>44774</v>
      </c>
      <c r="M188" s="656">
        <v>45107</v>
      </c>
      <c r="N188" s="657">
        <f t="shared" si="7"/>
        <v>47.571428571428569</v>
      </c>
      <c r="O188" s="653">
        <v>0.75</v>
      </c>
      <c r="P188" s="653">
        <f t="shared" si="6"/>
        <v>0.75</v>
      </c>
      <c r="Q188" s="655" t="str">
        <f>IF(ISNUMBER(P188),IF(P188=100%,"CUMPLIDA",IF(AND(ISNUMBER(M188),ISNUMBER(ITRC!$Q$5)), IF(M188&lt;ITRC!$Q$5,"INCUMPLIDA","PROCESO"), "VALIDAR FECHA")),"SIN VALOR AVANCE")</f>
        <v>PROCESO</v>
      </c>
      <c r="R188" s="654" t="s">
        <v>2086</v>
      </c>
    </row>
    <row r="189" spans="2:18" ht="150.75" x14ac:dyDescent="0.2">
      <c r="B189" s="80" t="s">
        <v>10</v>
      </c>
      <c r="C189" s="81" t="s">
        <v>9</v>
      </c>
      <c r="D189" s="1037"/>
      <c r="E189" s="1037"/>
      <c r="F189" s="1038"/>
      <c r="G189" s="1038"/>
      <c r="H189" s="1038"/>
      <c r="I189" s="650" t="s">
        <v>1766</v>
      </c>
      <c r="J189" s="650" t="s">
        <v>1650</v>
      </c>
      <c r="K189" s="658">
        <v>4</v>
      </c>
      <c r="L189" s="656">
        <v>44927</v>
      </c>
      <c r="M189" s="656">
        <v>45291</v>
      </c>
      <c r="N189" s="657">
        <f t="shared" si="7"/>
        <v>52</v>
      </c>
      <c r="O189" s="653">
        <v>0</v>
      </c>
      <c r="P189" s="653">
        <f t="shared" si="6"/>
        <v>0</v>
      </c>
      <c r="Q189" s="655" t="str">
        <f>IF(ISNUMBER(P189),IF(P189=100%,"CUMPLIDA",IF(AND(ISNUMBER(M189),ISNUMBER(ITRC!$Q$5)), IF(M189&lt;ITRC!$Q$5,"INCUMPLIDA","PROCESO"), "VALIDAR FECHA")),"SIN VALOR AVANCE")</f>
        <v>PROCESO</v>
      </c>
      <c r="R189" s="654" t="s">
        <v>2086</v>
      </c>
    </row>
    <row r="190" spans="2:18" ht="150.75" x14ac:dyDescent="0.2">
      <c r="B190" s="80" t="s">
        <v>10</v>
      </c>
      <c r="C190" s="81" t="s">
        <v>9</v>
      </c>
      <c r="D190" s="1037"/>
      <c r="E190" s="1037"/>
      <c r="F190" s="1038"/>
      <c r="G190" s="1038"/>
      <c r="H190" s="650" t="s">
        <v>1767</v>
      </c>
      <c r="I190" s="650" t="s">
        <v>315</v>
      </c>
      <c r="J190" s="650" t="s">
        <v>1653</v>
      </c>
      <c r="K190" s="658">
        <v>1</v>
      </c>
      <c r="L190" s="656">
        <v>45292</v>
      </c>
      <c r="M190" s="656">
        <v>45657</v>
      </c>
      <c r="N190" s="657">
        <f t="shared" si="7"/>
        <v>52.142857142857146</v>
      </c>
      <c r="O190" s="653">
        <v>0</v>
      </c>
      <c r="P190" s="653">
        <f t="shared" si="6"/>
        <v>0</v>
      </c>
      <c r="Q190" s="655" t="str">
        <f>IF(ISNUMBER(P190),IF(P190=100%,"CUMPLIDA",IF(AND(ISNUMBER(M190),ISNUMBER(ITRC!$Q$5)), IF(M190&lt;ITRC!$Q$5,"INCUMPLIDA","PROCESO"), "VALIDAR FECHA")),"SIN VALOR AVANCE")</f>
        <v>PROCESO</v>
      </c>
      <c r="R190" s="654" t="s">
        <v>2086</v>
      </c>
    </row>
    <row r="191" spans="2:18" ht="120.75" x14ac:dyDescent="0.2">
      <c r="B191" s="80" t="s">
        <v>18</v>
      </c>
      <c r="C191" s="81" t="s">
        <v>9</v>
      </c>
      <c r="D191" s="1037" t="s">
        <v>2096</v>
      </c>
      <c r="E191" s="1037" t="s">
        <v>1701</v>
      </c>
      <c r="F191" s="1038" t="s">
        <v>2097</v>
      </c>
      <c r="G191" s="1038" t="s">
        <v>2098</v>
      </c>
      <c r="H191" s="650" t="s">
        <v>2099</v>
      </c>
      <c r="I191" s="650" t="s">
        <v>2100</v>
      </c>
      <c r="J191" s="650" t="s">
        <v>2101</v>
      </c>
      <c r="K191" s="658">
        <v>1</v>
      </c>
      <c r="L191" s="656">
        <v>43130</v>
      </c>
      <c r="M191" s="656">
        <v>43169</v>
      </c>
      <c r="N191" s="657">
        <f t="shared" si="4"/>
        <v>5.5714285714285712</v>
      </c>
      <c r="O191" s="653">
        <v>1</v>
      </c>
      <c r="P191" s="653">
        <f t="shared" si="6"/>
        <v>1</v>
      </c>
      <c r="Q191" s="655" t="str">
        <f>IF(ISNUMBER(P191),IF(P191=100%,"CUMPLIDA",IF(AND(ISNUMBER(M191),ISNUMBER(ITRC!$Q$5)), IF(M191&lt;ITRC!$Q$5,"INCUMPLIDA","PROCESO"), "VALIDAR FECHA")),"SIN VALOR AVANCE")</f>
        <v>CUMPLIDA</v>
      </c>
      <c r="R191" s="654" t="s">
        <v>2102</v>
      </c>
    </row>
    <row r="192" spans="2:18" ht="180.75" x14ac:dyDescent="0.2">
      <c r="B192" s="80" t="s">
        <v>18</v>
      </c>
      <c r="C192" s="81" t="s">
        <v>9</v>
      </c>
      <c r="D192" s="1037"/>
      <c r="E192" s="1037"/>
      <c r="F192" s="1038"/>
      <c r="G192" s="1038"/>
      <c r="H192" s="650" t="s">
        <v>2103</v>
      </c>
      <c r="I192" s="650" t="s">
        <v>2104</v>
      </c>
      <c r="J192" s="650" t="s">
        <v>2105</v>
      </c>
      <c r="K192" s="658">
        <v>1</v>
      </c>
      <c r="L192" s="656">
        <v>42826</v>
      </c>
      <c r="M192" s="656">
        <v>42931</v>
      </c>
      <c r="N192" s="657">
        <f t="shared" si="4"/>
        <v>15</v>
      </c>
      <c r="O192" s="653">
        <v>1</v>
      </c>
      <c r="P192" s="653">
        <f t="shared" si="6"/>
        <v>1</v>
      </c>
      <c r="Q192" s="655" t="str">
        <f>IF(ISNUMBER(P192),IF(P192=100%,"CUMPLIDA",IF(AND(ISNUMBER(M192),ISNUMBER(ITRC!$Q$5)), IF(M192&lt;ITRC!$Q$5,"INCUMPLIDA","PROCESO"), "VALIDAR FECHA")),"SIN VALOR AVANCE")</f>
        <v>CUMPLIDA</v>
      </c>
      <c r="R192" s="654" t="s">
        <v>2106</v>
      </c>
    </row>
    <row r="193" spans="2:18" ht="105.75" x14ac:dyDescent="0.2">
      <c r="B193" s="80" t="s">
        <v>18</v>
      </c>
      <c r="C193" s="81" t="s">
        <v>9</v>
      </c>
      <c r="D193" s="1037"/>
      <c r="E193" s="1037"/>
      <c r="F193" s="1038" t="s">
        <v>2107</v>
      </c>
      <c r="G193" s="1038"/>
      <c r="H193" s="650" t="s">
        <v>2108</v>
      </c>
      <c r="I193" s="650" t="s">
        <v>2109</v>
      </c>
      <c r="J193" s="650" t="s">
        <v>2110</v>
      </c>
      <c r="K193" s="658">
        <v>1</v>
      </c>
      <c r="L193" s="656">
        <v>42979</v>
      </c>
      <c r="M193" s="656">
        <v>43039</v>
      </c>
      <c r="N193" s="657">
        <f t="shared" si="4"/>
        <v>8.5714285714285712</v>
      </c>
      <c r="O193" s="653">
        <v>1</v>
      </c>
      <c r="P193" s="653">
        <f t="shared" si="6"/>
        <v>1</v>
      </c>
      <c r="Q193" s="655" t="str">
        <f>IF(ISNUMBER(P193),IF(P193=100%,"CUMPLIDA",IF(AND(ISNUMBER(M193),ISNUMBER(ITRC!$Q$5)), IF(M193&lt;ITRC!$Q$5,"INCUMPLIDA","PROCESO"), "VALIDAR FECHA")),"SIN VALOR AVANCE")</f>
        <v>CUMPLIDA</v>
      </c>
      <c r="R193" s="654" t="s">
        <v>2111</v>
      </c>
    </row>
    <row r="194" spans="2:18" ht="180.75" x14ac:dyDescent="0.2">
      <c r="B194" s="80" t="s">
        <v>18</v>
      </c>
      <c r="C194" s="81" t="s">
        <v>9</v>
      </c>
      <c r="D194" s="1037"/>
      <c r="E194" s="1037"/>
      <c r="F194" s="1038"/>
      <c r="G194" s="1038"/>
      <c r="H194" s="650" t="s">
        <v>2112</v>
      </c>
      <c r="I194" s="650" t="s">
        <v>2113</v>
      </c>
      <c r="J194" s="650" t="s">
        <v>2105</v>
      </c>
      <c r="K194" s="658">
        <v>1</v>
      </c>
      <c r="L194" s="656">
        <v>42675</v>
      </c>
      <c r="M194" s="656">
        <v>42704</v>
      </c>
      <c r="N194" s="657">
        <f t="shared" si="4"/>
        <v>4.1428571428571432</v>
      </c>
      <c r="O194" s="653">
        <v>1</v>
      </c>
      <c r="P194" s="653">
        <f t="shared" si="6"/>
        <v>1</v>
      </c>
      <c r="Q194" s="655" t="str">
        <f>IF(ISNUMBER(P194),IF(P194=100%,"CUMPLIDA",IF(AND(ISNUMBER(M194),ISNUMBER(ITRC!$Q$5)), IF(M194&lt;ITRC!$Q$5,"INCUMPLIDA","PROCESO"), "VALIDAR FECHA")),"SIN VALOR AVANCE")</f>
        <v>CUMPLIDA</v>
      </c>
      <c r="R194" s="654" t="s">
        <v>2106</v>
      </c>
    </row>
    <row r="195" spans="2:18" ht="105.75" x14ac:dyDescent="0.2">
      <c r="B195" s="80" t="s">
        <v>18</v>
      </c>
      <c r="C195" s="81" t="s">
        <v>9</v>
      </c>
      <c r="D195" s="1037"/>
      <c r="E195" s="1037"/>
      <c r="F195" s="1038" t="s">
        <v>2114</v>
      </c>
      <c r="G195" s="1038"/>
      <c r="H195" s="650" t="s">
        <v>2115</v>
      </c>
      <c r="I195" s="650" t="s">
        <v>2116</v>
      </c>
      <c r="J195" s="650" t="s">
        <v>2105</v>
      </c>
      <c r="K195" s="658">
        <v>1</v>
      </c>
      <c r="L195" s="656">
        <v>42675</v>
      </c>
      <c r="M195" s="656">
        <v>42704</v>
      </c>
      <c r="N195" s="657">
        <f t="shared" si="4"/>
        <v>4.1428571428571432</v>
      </c>
      <c r="O195" s="653">
        <v>1</v>
      </c>
      <c r="P195" s="653">
        <f t="shared" si="6"/>
        <v>1</v>
      </c>
      <c r="Q195" s="655" t="str">
        <f>IF(ISNUMBER(P195),IF(P195=100%,"CUMPLIDA",IF(AND(ISNUMBER(M195),ISNUMBER(ITRC!$Q$5)), IF(M195&lt;ITRC!$Q$5,"INCUMPLIDA","PROCESO"), "VALIDAR FECHA")),"SIN VALOR AVANCE")</f>
        <v>CUMPLIDA</v>
      </c>
      <c r="R195" s="654" t="s">
        <v>2111</v>
      </c>
    </row>
    <row r="196" spans="2:18" ht="120.75" x14ac:dyDescent="0.2">
      <c r="B196" s="80" t="s">
        <v>18</v>
      </c>
      <c r="C196" s="81" t="s">
        <v>9</v>
      </c>
      <c r="D196" s="1037"/>
      <c r="E196" s="1037"/>
      <c r="F196" s="1038"/>
      <c r="G196" s="1038"/>
      <c r="H196" s="650" t="s">
        <v>2117</v>
      </c>
      <c r="I196" s="650" t="s">
        <v>2118</v>
      </c>
      <c r="J196" s="650" t="s">
        <v>2119</v>
      </c>
      <c r="K196" s="658">
        <v>1</v>
      </c>
      <c r="L196" s="656">
        <v>43027</v>
      </c>
      <c r="M196" s="656">
        <v>43027</v>
      </c>
      <c r="N196" s="657">
        <f t="shared" si="4"/>
        <v>0</v>
      </c>
      <c r="O196" s="653">
        <v>1</v>
      </c>
      <c r="P196" s="653">
        <f t="shared" si="6"/>
        <v>1</v>
      </c>
      <c r="Q196" s="655" t="str">
        <f>IF(ISNUMBER(P196),IF(P196=100%,"CUMPLIDA",IF(AND(ISNUMBER(M196),ISNUMBER(ITRC!$Q$5)), IF(M196&lt;ITRC!$Q$5,"INCUMPLIDA","PROCESO"), "VALIDAR FECHA")),"SIN VALOR AVANCE")</f>
        <v>CUMPLIDA</v>
      </c>
      <c r="R196" s="654" t="s">
        <v>2120</v>
      </c>
    </row>
    <row r="197" spans="2:18" ht="105.75" x14ac:dyDescent="0.2">
      <c r="B197" s="80" t="s">
        <v>18</v>
      </c>
      <c r="C197" s="81" t="s">
        <v>9</v>
      </c>
      <c r="D197" s="1037"/>
      <c r="E197" s="1037"/>
      <c r="F197" s="1038"/>
      <c r="G197" s="1038"/>
      <c r="H197" s="650" t="s">
        <v>2121</v>
      </c>
      <c r="I197" s="650" t="s">
        <v>2122</v>
      </c>
      <c r="J197" s="650" t="s">
        <v>2123</v>
      </c>
      <c r="K197" s="652" t="s">
        <v>2124</v>
      </c>
      <c r="L197" s="656">
        <v>43101</v>
      </c>
      <c r="M197" s="656">
        <v>43465</v>
      </c>
      <c r="N197" s="657">
        <f t="shared" si="4"/>
        <v>52</v>
      </c>
      <c r="O197" s="653">
        <v>1</v>
      </c>
      <c r="P197" s="653">
        <f t="shared" si="6"/>
        <v>1</v>
      </c>
      <c r="Q197" s="655" t="str">
        <f>IF(ISNUMBER(P197),IF(P197=100%,"CUMPLIDA",IF(AND(ISNUMBER(M197),ISNUMBER(ITRC!$Q$5)), IF(M197&lt;ITRC!$Q$5,"INCUMPLIDA","PROCESO"), "VALIDAR FECHA")),"SIN VALOR AVANCE")</f>
        <v>CUMPLIDA</v>
      </c>
      <c r="R197" s="654" t="s">
        <v>2111</v>
      </c>
    </row>
    <row r="198" spans="2:18" ht="105.75" x14ac:dyDescent="0.2">
      <c r="B198" s="80" t="s">
        <v>18</v>
      </c>
      <c r="C198" s="81" t="s">
        <v>9</v>
      </c>
      <c r="D198" s="1037"/>
      <c r="E198" s="1037"/>
      <c r="F198" s="1038" t="s">
        <v>2125</v>
      </c>
      <c r="G198" s="1038"/>
      <c r="H198" s="650" t="s">
        <v>2126</v>
      </c>
      <c r="I198" s="650" t="s">
        <v>2127</v>
      </c>
      <c r="J198" s="650" t="s">
        <v>2128</v>
      </c>
      <c r="K198" s="658">
        <v>1</v>
      </c>
      <c r="L198" s="656">
        <v>43101</v>
      </c>
      <c r="M198" s="656">
        <v>44135</v>
      </c>
      <c r="N198" s="657">
        <f t="shared" si="4"/>
        <v>147.71428571428572</v>
      </c>
      <c r="O198" s="653">
        <v>1</v>
      </c>
      <c r="P198" s="653">
        <f t="shared" si="6"/>
        <v>1</v>
      </c>
      <c r="Q198" s="655" t="str">
        <f>IF(ISNUMBER(P198),IF(P198=100%,"CUMPLIDA",IF(AND(ISNUMBER(M198),ISNUMBER(ITRC!$Q$5)), IF(M198&lt;ITRC!$Q$5,"INCUMPLIDA","PROCESO"), "VALIDAR FECHA")),"SIN VALOR AVANCE")</f>
        <v>CUMPLIDA</v>
      </c>
      <c r="R198" s="654" t="s">
        <v>2129</v>
      </c>
    </row>
    <row r="199" spans="2:18" ht="105.75" x14ac:dyDescent="0.2">
      <c r="B199" s="80" t="s">
        <v>18</v>
      </c>
      <c r="C199" s="81" t="s">
        <v>9</v>
      </c>
      <c r="D199" s="1037"/>
      <c r="E199" s="1037"/>
      <c r="F199" s="1038"/>
      <c r="G199" s="1038"/>
      <c r="H199" s="650" t="s">
        <v>2130</v>
      </c>
      <c r="I199" s="650" t="s">
        <v>2131</v>
      </c>
      <c r="J199" s="650" t="s">
        <v>2132</v>
      </c>
      <c r="K199" s="658">
        <v>1</v>
      </c>
      <c r="L199" s="656">
        <v>43102</v>
      </c>
      <c r="M199" s="656">
        <v>43404</v>
      </c>
      <c r="N199" s="657">
        <f t="shared" si="4"/>
        <v>43.142857142857146</v>
      </c>
      <c r="O199" s="653">
        <v>1</v>
      </c>
      <c r="P199" s="653">
        <f t="shared" si="6"/>
        <v>1</v>
      </c>
      <c r="Q199" s="655" t="str">
        <f>IF(ISNUMBER(P199),IF(P199=100%,"CUMPLIDA",IF(AND(ISNUMBER(M199),ISNUMBER(ITRC!$Q$5)), IF(M199&lt;ITRC!$Q$5,"INCUMPLIDA","PROCESO"), "VALIDAR FECHA")),"SIN VALOR AVANCE")</f>
        <v>CUMPLIDA</v>
      </c>
      <c r="R199" s="654" t="s">
        <v>2111</v>
      </c>
    </row>
    <row r="200" spans="2:18" ht="105.75" x14ac:dyDescent="0.2">
      <c r="B200" s="80" t="s">
        <v>18</v>
      </c>
      <c r="C200" s="81" t="s">
        <v>9</v>
      </c>
      <c r="D200" s="1037"/>
      <c r="E200" s="1037"/>
      <c r="F200" s="1038"/>
      <c r="G200" s="1038"/>
      <c r="H200" s="650" t="s">
        <v>2133</v>
      </c>
      <c r="I200" s="650" t="s">
        <v>2134</v>
      </c>
      <c r="J200" s="650" t="s">
        <v>2132</v>
      </c>
      <c r="K200" s="658">
        <v>1</v>
      </c>
      <c r="L200" s="656">
        <v>43102</v>
      </c>
      <c r="M200" s="656">
        <v>43404</v>
      </c>
      <c r="N200" s="657">
        <f t="shared" si="4"/>
        <v>43.142857142857146</v>
      </c>
      <c r="O200" s="653">
        <v>1</v>
      </c>
      <c r="P200" s="653">
        <f t="shared" si="6"/>
        <v>1</v>
      </c>
      <c r="Q200" s="655" t="str">
        <f>IF(ISNUMBER(P200),IF(P200=100%,"CUMPLIDA",IF(AND(ISNUMBER(M200),ISNUMBER(ITRC!$Q$5)), IF(M200&lt;ITRC!$Q$5,"INCUMPLIDA","PROCESO"), "VALIDAR FECHA")),"SIN VALOR AVANCE")</f>
        <v>CUMPLIDA</v>
      </c>
      <c r="R200" s="654" t="s">
        <v>2135</v>
      </c>
    </row>
    <row r="201" spans="2:18" ht="105.75" x14ac:dyDescent="0.2">
      <c r="B201" s="80" t="s">
        <v>18</v>
      </c>
      <c r="C201" s="81" t="s">
        <v>9</v>
      </c>
      <c r="D201" s="1037"/>
      <c r="E201" s="1037"/>
      <c r="F201" s="1038" t="s">
        <v>2136</v>
      </c>
      <c r="G201" s="1038"/>
      <c r="H201" s="650" t="s">
        <v>2137</v>
      </c>
      <c r="I201" s="650" t="s">
        <v>2138</v>
      </c>
      <c r="J201" s="650" t="s">
        <v>2139</v>
      </c>
      <c r="K201" s="658">
        <v>1</v>
      </c>
      <c r="L201" s="656">
        <v>43313</v>
      </c>
      <c r="M201" s="656">
        <v>44651</v>
      </c>
      <c r="N201" s="657">
        <f t="shared" ref="N201:N261" si="8">(M201-L201)/7</f>
        <v>191.14285714285714</v>
      </c>
      <c r="O201" s="653">
        <v>1</v>
      </c>
      <c r="P201" s="653">
        <f t="shared" si="6"/>
        <v>1</v>
      </c>
      <c r="Q201" s="655" t="str">
        <f>IF(ISNUMBER(P201),IF(P201=100%,"CUMPLIDA",IF(AND(ISNUMBER(M201),ISNUMBER(ITRC!$Q$5)), IF(M201&lt;ITRC!$Q$5,"INCUMPLIDA","PROCESO"), "VALIDAR FECHA")),"SIN VALOR AVANCE")</f>
        <v>CUMPLIDA</v>
      </c>
      <c r="R201" s="654" t="s">
        <v>2129</v>
      </c>
    </row>
    <row r="202" spans="2:18" ht="270.75" x14ac:dyDescent="0.2">
      <c r="B202" s="80" t="s">
        <v>18</v>
      </c>
      <c r="C202" s="81" t="s">
        <v>9</v>
      </c>
      <c r="D202" s="1037"/>
      <c r="E202" s="1037"/>
      <c r="F202" s="1038"/>
      <c r="G202" s="1038"/>
      <c r="H202" s="1038" t="s">
        <v>2140</v>
      </c>
      <c r="I202" s="650" t="s">
        <v>2141</v>
      </c>
      <c r="J202" s="650" t="s">
        <v>2142</v>
      </c>
      <c r="K202" s="658">
        <v>1</v>
      </c>
      <c r="L202" s="656">
        <v>43647</v>
      </c>
      <c r="M202" s="656">
        <v>43676</v>
      </c>
      <c r="N202" s="657">
        <f t="shared" si="8"/>
        <v>4.1428571428571432</v>
      </c>
      <c r="O202" s="653">
        <v>1</v>
      </c>
      <c r="P202" s="653">
        <f t="shared" si="6"/>
        <v>1</v>
      </c>
      <c r="Q202" s="655" t="str">
        <f>IF(ISNUMBER(P202),IF(P202=100%,"CUMPLIDA",IF(AND(ISNUMBER(M202),ISNUMBER(ITRC!$Q$5)), IF(M202&lt;ITRC!$Q$5,"INCUMPLIDA","PROCESO"), "VALIDAR FECHA")),"SIN VALOR AVANCE")</f>
        <v>CUMPLIDA</v>
      </c>
      <c r="R202" s="654" t="s">
        <v>2143</v>
      </c>
    </row>
    <row r="203" spans="2:18" ht="270.75" x14ac:dyDescent="0.2">
      <c r="B203" s="80" t="s">
        <v>18</v>
      </c>
      <c r="C203" s="81" t="s">
        <v>9</v>
      </c>
      <c r="D203" s="1037"/>
      <c r="E203" s="1037"/>
      <c r="F203" s="1038"/>
      <c r="G203" s="1038"/>
      <c r="H203" s="1038"/>
      <c r="I203" s="650" t="s">
        <v>2144</v>
      </c>
      <c r="J203" s="650" t="s">
        <v>2145</v>
      </c>
      <c r="K203" s="658">
        <v>1</v>
      </c>
      <c r="L203" s="656">
        <v>43678</v>
      </c>
      <c r="M203" s="656">
        <v>44680</v>
      </c>
      <c r="N203" s="657">
        <f t="shared" si="8"/>
        <v>143.14285714285714</v>
      </c>
      <c r="O203" s="653">
        <v>1</v>
      </c>
      <c r="P203" s="653">
        <f t="shared" si="6"/>
        <v>1</v>
      </c>
      <c r="Q203" s="655" t="str">
        <f>IF(ISNUMBER(P203),IF(P203=100%,"CUMPLIDA",IF(AND(ISNUMBER(M203),ISNUMBER(ITRC!$Q$5)), IF(M203&lt;ITRC!$Q$5,"INCUMPLIDA","PROCESO"), "VALIDAR FECHA")),"SIN VALOR AVANCE")</f>
        <v>CUMPLIDA</v>
      </c>
      <c r="R203" s="654" t="s">
        <v>2143</v>
      </c>
    </row>
    <row r="204" spans="2:18" ht="120.75" x14ac:dyDescent="0.2">
      <c r="B204" s="80" t="s">
        <v>18</v>
      </c>
      <c r="C204" s="81" t="s">
        <v>9</v>
      </c>
      <c r="D204" s="1037"/>
      <c r="E204" s="1037"/>
      <c r="F204" s="1038" t="s">
        <v>2146</v>
      </c>
      <c r="G204" s="1038"/>
      <c r="H204" s="650" t="s">
        <v>2147</v>
      </c>
      <c r="I204" s="650" t="s">
        <v>2148</v>
      </c>
      <c r="J204" s="650" t="s">
        <v>2145</v>
      </c>
      <c r="K204" s="658">
        <v>1</v>
      </c>
      <c r="L204" s="656">
        <v>43922</v>
      </c>
      <c r="M204" s="656">
        <v>45016</v>
      </c>
      <c r="N204" s="657">
        <f t="shared" si="8"/>
        <v>156.28571428571428</v>
      </c>
      <c r="O204" s="653">
        <v>0.115</v>
      </c>
      <c r="P204" s="653">
        <f t="shared" si="6"/>
        <v>0.115</v>
      </c>
      <c r="Q204" s="655" t="str">
        <f>IF(ISNUMBER(P204),IF(P204=100%,"CUMPLIDA",IF(AND(ISNUMBER(M204),ISNUMBER(ITRC!$Q$5)), IF(M204&lt;ITRC!$Q$5,"INCUMPLIDA","PROCESO"), "VALIDAR FECHA")),"SIN VALOR AVANCE")</f>
        <v>PROCESO</v>
      </c>
      <c r="R204" s="654" t="s">
        <v>2149</v>
      </c>
    </row>
    <row r="205" spans="2:18" ht="120.75" x14ac:dyDescent="0.2">
      <c r="B205" s="80" t="s">
        <v>18</v>
      </c>
      <c r="C205" s="81" t="s">
        <v>9</v>
      </c>
      <c r="D205" s="1037"/>
      <c r="E205" s="1037"/>
      <c r="F205" s="1038"/>
      <c r="G205" s="1038"/>
      <c r="H205" s="650" t="s">
        <v>2150</v>
      </c>
      <c r="I205" s="650" t="s">
        <v>2151</v>
      </c>
      <c r="J205" s="650" t="s">
        <v>2152</v>
      </c>
      <c r="K205" s="658">
        <v>1</v>
      </c>
      <c r="L205" s="656">
        <v>43132</v>
      </c>
      <c r="M205" s="656">
        <v>43159</v>
      </c>
      <c r="N205" s="657">
        <f t="shared" si="8"/>
        <v>3.8571428571428572</v>
      </c>
      <c r="O205" s="653">
        <v>1</v>
      </c>
      <c r="P205" s="653">
        <f t="shared" si="6"/>
        <v>1</v>
      </c>
      <c r="Q205" s="655" t="str">
        <f>IF(ISNUMBER(P205),IF(P205=100%,"CUMPLIDA",IF(AND(ISNUMBER(M205),ISNUMBER(ITRC!$Q$5)), IF(M205&lt;ITRC!$Q$5,"INCUMPLIDA","PROCESO"), "VALIDAR FECHA")),"SIN VALOR AVANCE")</f>
        <v>CUMPLIDA</v>
      </c>
      <c r="R205" s="654" t="s">
        <v>2149</v>
      </c>
    </row>
    <row r="206" spans="2:18" ht="150" x14ac:dyDescent="0.2">
      <c r="B206" s="80" t="s">
        <v>18</v>
      </c>
      <c r="C206" s="81" t="s">
        <v>9</v>
      </c>
      <c r="D206" s="1037"/>
      <c r="E206" s="1037"/>
      <c r="F206" s="1038"/>
      <c r="G206" s="1038"/>
      <c r="H206" s="650" t="s">
        <v>2153</v>
      </c>
      <c r="I206" s="650" t="s">
        <v>2154</v>
      </c>
      <c r="J206" s="650" t="s">
        <v>2155</v>
      </c>
      <c r="K206" s="658">
        <v>2</v>
      </c>
      <c r="L206" s="656">
        <v>43132</v>
      </c>
      <c r="M206" s="656">
        <v>43677</v>
      </c>
      <c r="N206" s="657">
        <f t="shared" si="8"/>
        <v>77.857142857142861</v>
      </c>
      <c r="O206" s="653">
        <v>1</v>
      </c>
      <c r="P206" s="653">
        <f t="shared" si="6"/>
        <v>1</v>
      </c>
      <c r="Q206" s="655" t="str">
        <f>IF(ISNUMBER(P206),IF(P206=100%,"CUMPLIDA",IF(AND(ISNUMBER(M206),ISNUMBER(ITRC!$Q$5)), IF(M206&lt;ITRC!$Q$5,"INCUMPLIDA","PROCESO"), "VALIDAR FECHA")),"SIN VALOR AVANCE")</f>
        <v>CUMPLIDA</v>
      </c>
      <c r="R206" s="654" t="s">
        <v>2129</v>
      </c>
    </row>
    <row r="207" spans="2:18" ht="120.75" x14ac:dyDescent="0.2">
      <c r="B207" s="80" t="s">
        <v>18</v>
      </c>
      <c r="C207" s="81" t="s">
        <v>9</v>
      </c>
      <c r="D207" s="1037"/>
      <c r="E207" s="1037"/>
      <c r="F207" s="1038" t="s">
        <v>2156</v>
      </c>
      <c r="G207" s="1038"/>
      <c r="H207" s="650" t="s">
        <v>2157</v>
      </c>
      <c r="I207" s="650" t="s">
        <v>2158</v>
      </c>
      <c r="J207" s="650" t="s">
        <v>2159</v>
      </c>
      <c r="K207" s="658">
        <v>2</v>
      </c>
      <c r="L207" s="656">
        <v>43101</v>
      </c>
      <c r="M207" s="656">
        <v>43496</v>
      </c>
      <c r="N207" s="657">
        <f t="shared" si="8"/>
        <v>56.428571428571431</v>
      </c>
      <c r="O207" s="653">
        <v>1</v>
      </c>
      <c r="P207" s="653">
        <f t="shared" si="6"/>
        <v>1</v>
      </c>
      <c r="Q207" s="655" t="str">
        <f>IF(ISNUMBER(P207),IF(P207=100%,"CUMPLIDA",IF(AND(ISNUMBER(M207),ISNUMBER(ITRC!$Q$5)), IF(M207&lt;ITRC!$Q$5,"INCUMPLIDA","PROCESO"), "VALIDAR FECHA")),"SIN VALOR AVANCE")</f>
        <v>CUMPLIDA</v>
      </c>
      <c r="R207" s="654" t="s">
        <v>2120</v>
      </c>
    </row>
    <row r="208" spans="2:18" ht="90.75" x14ac:dyDescent="0.2">
      <c r="B208" s="80" t="s">
        <v>18</v>
      </c>
      <c r="C208" s="81" t="s">
        <v>9</v>
      </c>
      <c r="D208" s="1037"/>
      <c r="E208" s="1037"/>
      <c r="F208" s="1038"/>
      <c r="G208" s="1038"/>
      <c r="H208" s="650" t="s">
        <v>2160</v>
      </c>
      <c r="I208" s="650" t="s">
        <v>2161</v>
      </c>
      <c r="J208" s="650" t="s">
        <v>2162</v>
      </c>
      <c r="K208" s="658">
        <v>1</v>
      </c>
      <c r="L208" s="656">
        <v>43101</v>
      </c>
      <c r="M208" s="656">
        <v>43159</v>
      </c>
      <c r="N208" s="657">
        <f t="shared" si="8"/>
        <v>8.2857142857142865</v>
      </c>
      <c r="O208" s="653">
        <v>1</v>
      </c>
      <c r="P208" s="653">
        <f t="shared" si="6"/>
        <v>1</v>
      </c>
      <c r="Q208" s="655" t="str">
        <f>IF(ISNUMBER(P208),IF(P208=100%,"CUMPLIDA",IF(AND(ISNUMBER(M208),ISNUMBER(ITRC!$Q$5)), IF(M208&lt;ITRC!$Q$5,"INCUMPLIDA","PROCESO"), "VALIDAR FECHA")),"SIN VALOR AVANCE")</f>
        <v>CUMPLIDA</v>
      </c>
      <c r="R208" s="654" t="s">
        <v>2163</v>
      </c>
    </row>
    <row r="209" spans="2:18" ht="105.75" x14ac:dyDescent="0.2">
      <c r="B209" s="80" t="s">
        <v>18</v>
      </c>
      <c r="C209" s="81" t="s">
        <v>9</v>
      </c>
      <c r="D209" s="1037"/>
      <c r="E209" s="1037"/>
      <c r="F209" s="1038"/>
      <c r="G209" s="1038"/>
      <c r="H209" s="650" t="s">
        <v>2164</v>
      </c>
      <c r="I209" s="650" t="s">
        <v>2165</v>
      </c>
      <c r="J209" s="650" t="s">
        <v>2166</v>
      </c>
      <c r="K209" s="658">
        <v>1</v>
      </c>
      <c r="L209" s="656">
        <v>43101</v>
      </c>
      <c r="M209" s="656" t="s">
        <v>2167</v>
      </c>
      <c r="N209" s="657" t="e">
        <f t="shared" si="8"/>
        <v>#VALUE!</v>
      </c>
      <c r="O209" s="653">
        <v>1</v>
      </c>
      <c r="P209" s="653">
        <f t="shared" si="6"/>
        <v>1</v>
      </c>
      <c r="Q209" s="655" t="str">
        <f>IF(ISNUMBER(P209),IF(P209=100%,"CUMPLIDA",IF(AND(ISNUMBER(M209),ISNUMBER(ITRC!$Q$5)), IF(M209&lt;ITRC!$Q$5,"INCUMPLIDA","PROCESO"), "VALIDAR FECHA")),"SIN VALOR AVANCE")</f>
        <v>CUMPLIDA</v>
      </c>
      <c r="R209" s="654" t="s">
        <v>2129</v>
      </c>
    </row>
    <row r="210" spans="2:18" ht="120.75" x14ac:dyDescent="0.2">
      <c r="B210" s="80" t="s">
        <v>18</v>
      </c>
      <c r="C210" s="81" t="s">
        <v>9</v>
      </c>
      <c r="D210" s="1064" t="s">
        <v>2168</v>
      </c>
      <c r="E210" s="1064" t="s">
        <v>1555</v>
      </c>
      <c r="F210" s="1039" t="s">
        <v>2169</v>
      </c>
      <c r="G210" s="1039" t="s">
        <v>2170</v>
      </c>
      <c r="H210" s="1038" t="s">
        <v>2171</v>
      </c>
      <c r="I210" s="650" t="s">
        <v>2172</v>
      </c>
      <c r="J210" s="650" t="s">
        <v>2173</v>
      </c>
      <c r="K210" s="77">
        <v>1</v>
      </c>
      <c r="L210" s="656">
        <v>44440</v>
      </c>
      <c r="M210" s="656">
        <v>44530</v>
      </c>
      <c r="N210" s="657">
        <f t="shared" si="8"/>
        <v>12.857142857142858</v>
      </c>
      <c r="O210" s="653">
        <v>1</v>
      </c>
      <c r="P210" s="653">
        <f t="shared" si="6"/>
        <v>1</v>
      </c>
      <c r="Q210" s="655" t="str">
        <f>IF(ISNUMBER(P210),IF(P210=100%,"CUMPLIDA",IF(AND(ISNUMBER(M210),ISNUMBER(ITRC!$Q$5)), IF(M210&lt;ITRC!$Q$5,"INCUMPLIDA","PROCESO"), "VALIDAR FECHA")),"SIN VALOR AVANCE")</f>
        <v>CUMPLIDA</v>
      </c>
      <c r="R210" s="654" t="s">
        <v>2149</v>
      </c>
    </row>
    <row r="211" spans="2:18" ht="90.75" x14ac:dyDescent="0.2">
      <c r="B211" s="80" t="s">
        <v>18</v>
      </c>
      <c r="C211" s="81" t="s">
        <v>9</v>
      </c>
      <c r="D211" s="1064"/>
      <c r="E211" s="1064"/>
      <c r="F211" s="1039"/>
      <c r="G211" s="1039"/>
      <c r="H211" s="1038"/>
      <c r="I211" s="650" t="s">
        <v>2174</v>
      </c>
      <c r="J211" s="650" t="s">
        <v>2175</v>
      </c>
      <c r="K211" s="77">
        <v>1</v>
      </c>
      <c r="L211" s="656">
        <v>44531</v>
      </c>
      <c r="M211" s="656">
        <v>44561</v>
      </c>
      <c r="N211" s="657">
        <f t="shared" si="8"/>
        <v>4.2857142857142856</v>
      </c>
      <c r="O211" s="653">
        <v>1</v>
      </c>
      <c r="P211" s="653">
        <f t="shared" si="6"/>
        <v>1</v>
      </c>
      <c r="Q211" s="655" t="str">
        <f>IF(ISNUMBER(P211),IF(P211=100%,"CUMPLIDA",IF(AND(ISNUMBER(M211),ISNUMBER(ITRC!$Q$5)), IF(M211&lt;ITRC!$Q$5,"INCUMPLIDA","PROCESO"), "VALIDAR FECHA")),"SIN VALOR AVANCE")</f>
        <v>CUMPLIDA</v>
      </c>
      <c r="R211" s="654" t="s">
        <v>2176</v>
      </c>
    </row>
    <row r="212" spans="2:18" ht="90.75" x14ac:dyDescent="0.2">
      <c r="B212" s="80" t="s">
        <v>18</v>
      </c>
      <c r="C212" s="81" t="s">
        <v>9</v>
      </c>
      <c r="D212" s="1064"/>
      <c r="E212" s="1064"/>
      <c r="F212" s="1039"/>
      <c r="G212" s="1039"/>
      <c r="H212" s="1038" t="s">
        <v>2177</v>
      </c>
      <c r="I212" s="650" t="s">
        <v>2178</v>
      </c>
      <c r="J212" s="650" t="s">
        <v>2179</v>
      </c>
      <c r="K212" s="77">
        <v>1</v>
      </c>
      <c r="L212" s="656">
        <v>44531</v>
      </c>
      <c r="M212" s="656">
        <v>44712</v>
      </c>
      <c r="N212" s="657">
        <f t="shared" si="8"/>
        <v>25.857142857142858</v>
      </c>
      <c r="O212" s="653">
        <v>1</v>
      </c>
      <c r="P212" s="653">
        <f t="shared" si="6"/>
        <v>1</v>
      </c>
      <c r="Q212" s="655" t="str">
        <f>IF(ISNUMBER(P212),IF(P212=100%,"CUMPLIDA",IF(AND(ISNUMBER(M212),ISNUMBER(ITRC!$Q$5)), IF(M212&lt;ITRC!$Q$5,"INCUMPLIDA","PROCESO"), "VALIDAR FECHA")),"SIN VALOR AVANCE")</f>
        <v>CUMPLIDA</v>
      </c>
      <c r="R212" s="654" t="s">
        <v>2176</v>
      </c>
    </row>
    <row r="213" spans="2:18" ht="90.75" x14ac:dyDescent="0.2">
      <c r="B213" s="80" t="s">
        <v>18</v>
      </c>
      <c r="C213" s="81" t="s">
        <v>9</v>
      </c>
      <c r="D213" s="1064"/>
      <c r="E213" s="1064"/>
      <c r="F213" s="1039" t="s">
        <v>2180</v>
      </c>
      <c r="G213" s="1039"/>
      <c r="H213" s="1038"/>
      <c r="I213" s="650" t="s">
        <v>2181</v>
      </c>
      <c r="J213" s="650" t="s">
        <v>2182</v>
      </c>
      <c r="K213" s="77">
        <v>1</v>
      </c>
      <c r="L213" s="656">
        <v>44713</v>
      </c>
      <c r="M213" s="656">
        <v>45289</v>
      </c>
      <c r="N213" s="657">
        <f t="shared" si="8"/>
        <v>82.285714285714292</v>
      </c>
      <c r="O213" s="653">
        <v>0.59</v>
      </c>
      <c r="P213" s="653">
        <f t="shared" si="6"/>
        <v>0.59</v>
      </c>
      <c r="Q213" s="655" t="str">
        <f>IF(ISNUMBER(P213),IF(P213=100%,"CUMPLIDA",IF(AND(ISNUMBER(M213),ISNUMBER(ITRC!$Q$5)), IF(M213&lt;ITRC!$Q$5,"INCUMPLIDA","PROCESO"), "VALIDAR FECHA")),"SIN VALOR AVANCE")</f>
        <v>PROCESO</v>
      </c>
      <c r="R213" s="654" t="s">
        <v>2176</v>
      </c>
    </row>
    <row r="214" spans="2:18" ht="90.75" x14ac:dyDescent="0.2">
      <c r="B214" s="80" t="s">
        <v>18</v>
      </c>
      <c r="C214" s="81" t="s">
        <v>9</v>
      </c>
      <c r="D214" s="1064"/>
      <c r="E214" s="1064"/>
      <c r="F214" s="1039"/>
      <c r="G214" s="1039"/>
      <c r="H214" s="650" t="s">
        <v>2183</v>
      </c>
      <c r="I214" s="650" t="s">
        <v>2184</v>
      </c>
      <c r="J214" s="650" t="s">
        <v>2185</v>
      </c>
      <c r="K214" s="77">
        <v>6</v>
      </c>
      <c r="L214" s="656">
        <v>44805</v>
      </c>
      <c r="M214" s="656">
        <v>45289</v>
      </c>
      <c r="N214" s="657">
        <f t="shared" si="8"/>
        <v>69.142857142857139</v>
      </c>
      <c r="O214" s="653">
        <v>0.17</v>
      </c>
      <c r="P214" s="653">
        <f t="shared" si="6"/>
        <v>0.17</v>
      </c>
      <c r="Q214" s="655" t="str">
        <f>IF(ISNUMBER(P214),IF(P214=100%,"CUMPLIDA",IF(AND(ISNUMBER(M214),ISNUMBER(ITRC!$Q$5)), IF(M214&lt;ITRC!$Q$5,"INCUMPLIDA","PROCESO"), "VALIDAR FECHA")),"SIN VALOR AVANCE")</f>
        <v>PROCESO</v>
      </c>
      <c r="R214" s="654" t="s">
        <v>2176</v>
      </c>
    </row>
    <row r="215" spans="2:18" ht="105.75" x14ac:dyDescent="0.2">
      <c r="B215" s="80" t="s">
        <v>18</v>
      </c>
      <c r="C215" s="81" t="s">
        <v>9</v>
      </c>
      <c r="D215" s="1064"/>
      <c r="E215" s="1064"/>
      <c r="F215" s="1039"/>
      <c r="G215" s="1039"/>
      <c r="H215" s="1038" t="s">
        <v>2186</v>
      </c>
      <c r="I215" s="650" t="s">
        <v>2172</v>
      </c>
      <c r="J215" s="650" t="s">
        <v>2173</v>
      </c>
      <c r="K215" s="77">
        <v>1</v>
      </c>
      <c r="L215" s="656">
        <v>44440</v>
      </c>
      <c r="M215" s="656">
        <v>44530</v>
      </c>
      <c r="N215" s="657">
        <f t="shared" si="8"/>
        <v>12.857142857142858</v>
      </c>
      <c r="O215" s="653">
        <v>1</v>
      </c>
      <c r="P215" s="653">
        <f t="shared" si="6"/>
        <v>1</v>
      </c>
      <c r="Q215" s="655" t="str">
        <f>IF(ISNUMBER(P215),IF(P215=100%,"CUMPLIDA",IF(AND(ISNUMBER(M215),ISNUMBER(ITRC!$Q$5)), IF(M215&lt;ITRC!$Q$5,"INCUMPLIDA","PROCESO"), "VALIDAR FECHA")),"SIN VALOR AVANCE")</f>
        <v>CUMPLIDA</v>
      </c>
      <c r="R215" s="654" t="s">
        <v>2187</v>
      </c>
    </row>
    <row r="216" spans="2:18" ht="90.75" x14ac:dyDescent="0.2">
      <c r="B216" s="80" t="s">
        <v>18</v>
      </c>
      <c r="C216" s="81" t="s">
        <v>9</v>
      </c>
      <c r="D216" s="1064"/>
      <c r="E216" s="1064"/>
      <c r="F216" s="1039" t="s">
        <v>2188</v>
      </c>
      <c r="G216" s="1039"/>
      <c r="H216" s="1038"/>
      <c r="I216" s="650" t="s">
        <v>2174</v>
      </c>
      <c r="J216" s="650" t="s">
        <v>2175</v>
      </c>
      <c r="K216" s="77">
        <v>1</v>
      </c>
      <c r="L216" s="656">
        <v>44531</v>
      </c>
      <c r="M216" s="656">
        <v>44561</v>
      </c>
      <c r="N216" s="657">
        <f t="shared" si="8"/>
        <v>4.2857142857142856</v>
      </c>
      <c r="O216" s="653">
        <v>1</v>
      </c>
      <c r="P216" s="653">
        <f t="shared" si="6"/>
        <v>1</v>
      </c>
      <c r="Q216" s="655" t="str">
        <f>IF(ISNUMBER(P216),IF(P216=100%,"CUMPLIDA",IF(AND(ISNUMBER(M216),ISNUMBER(ITRC!$Q$5)), IF(M216&lt;ITRC!$Q$5,"INCUMPLIDA","PROCESO"), "VALIDAR FECHA")),"SIN VALOR AVANCE")</f>
        <v>CUMPLIDA</v>
      </c>
      <c r="R216" s="654" t="s">
        <v>2176</v>
      </c>
    </row>
    <row r="217" spans="2:18" ht="105.75" x14ac:dyDescent="0.2">
      <c r="B217" s="80" t="s">
        <v>18</v>
      </c>
      <c r="C217" s="81" t="s">
        <v>9</v>
      </c>
      <c r="D217" s="1064"/>
      <c r="E217" s="1064"/>
      <c r="F217" s="1039"/>
      <c r="G217" s="1039"/>
      <c r="H217" s="1038" t="s">
        <v>2189</v>
      </c>
      <c r="I217" s="650" t="s">
        <v>2172</v>
      </c>
      <c r="J217" s="650" t="s">
        <v>2173</v>
      </c>
      <c r="K217" s="77">
        <v>1</v>
      </c>
      <c r="L217" s="656">
        <v>44440</v>
      </c>
      <c r="M217" s="656">
        <v>44530</v>
      </c>
      <c r="N217" s="657">
        <f t="shared" si="8"/>
        <v>12.857142857142858</v>
      </c>
      <c r="O217" s="653">
        <v>1</v>
      </c>
      <c r="P217" s="653">
        <f t="shared" si="6"/>
        <v>1</v>
      </c>
      <c r="Q217" s="655" t="str">
        <f>IF(ISNUMBER(P217),IF(P217=100%,"CUMPLIDA",IF(AND(ISNUMBER(M217),ISNUMBER(ITRC!$Q$5)), IF(M217&lt;ITRC!$Q$5,"INCUMPLIDA","PROCESO"), "VALIDAR FECHA")),"SIN VALOR AVANCE")</f>
        <v>CUMPLIDA</v>
      </c>
      <c r="R217" s="654" t="s">
        <v>2187</v>
      </c>
    </row>
    <row r="218" spans="2:18" ht="90.75" x14ac:dyDescent="0.2">
      <c r="B218" s="80" t="s">
        <v>18</v>
      </c>
      <c r="C218" s="81" t="s">
        <v>9</v>
      </c>
      <c r="D218" s="1064"/>
      <c r="E218" s="1064"/>
      <c r="F218" s="1039"/>
      <c r="G218" s="1039"/>
      <c r="H218" s="1038"/>
      <c r="I218" s="650" t="s">
        <v>2174</v>
      </c>
      <c r="J218" s="650" t="s">
        <v>2175</v>
      </c>
      <c r="K218" s="77">
        <v>1</v>
      </c>
      <c r="L218" s="656">
        <v>44531</v>
      </c>
      <c r="M218" s="656">
        <v>44561</v>
      </c>
      <c r="N218" s="657">
        <f t="shared" si="8"/>
        <v>4.2857142857142856</v>
      </c>
      <c r="O218" s="653">
        <v>1</v>
      </c>
      <c r="P218" s="653">
        <f t="shared" si="6"/>
        <v>1</v>
      </c>
      <c r="Q218" s="655" t="str">
        <f>IF(ISNUMBER(P218),IF(P218=100%,"CUMPLIDA",IF(AND(ISNUMBER(M218),ISNUMBER(ITRC!$Q$5)), IF(M218&lt;ITRC!$Q$5,"INCUMPLIDA","PROCESO"), "VALIDAR FECHA")),"SIN VALOR AVANCE")</f>
        <v>CUMPLIDA</v>
      </c>
      <c r="R218" s="654" t="s">
        <v>2176</v>
      </c>
    </row>
    <row r="219" spans="2:18" ht="135" x14ac:dyDescent="0.2">
      <c r="B219" s="80" t="s">
        <v>18</v>
      </c>
      <c r="C219" s="81" t="s">
        <v>9</v>
      </c>
      <c r="D219" s="1064"/>
      <c r="E219" s="1064"/>
      <c r="F219" s="1039" t="s">
        <v>2190</v>
      </c>
      <c r="G219" s="1039"/>
      <c r="H219" s="650" t="s">
        <v>2191</v>
      </c>
      <c r="I219" s="650" t="s">
        <v>2192</v>
      </c>
      <c r="J219" s="650" t="s">
        <v>2193</v>
      </c>
      <c r="K219" s="77">
        <v>1</v>
      </c>
      <c r="L219" s="656">
        <v>44440</v>
      </c>
      <c r="M219" s="656">
        <v>44651</v>
      </c>
      <c r="N219" s="657">
        <f t="shared" si="8"/>
        <v>30.142857142857142</v>
      </c>
      <c r="O219" s="653">
        <v>1</v>
      </c>
      <c r="P219" s="653">
        <f t="shared" si="6"/>
        <v>1</v>
      </c>
      <c r="Q219" s="655" t="str">
        <f>IF(ISNUMBER(P219),IF(P219=100%,"CUMPLIDA",IF(AND(ISNUMBER(M219),ISNUMBER(ITRC!$Q$5)), IF(M219&lt;ITRC!$Q$5,"INCUMPLIDA","PROCESO"), "VALIDAR FECHA")),"SIN VALOR AVANCE")</f>
        <v>CUMPLIDA</v>
      </c>
      <c r="R219" s="654" t="s">
        <v>2194</v>
      </c>
    </row>
    <row r="220" spans="2:18" ht="90.75" x14ac:dyDescent="0.2">
      <c r="B220" s="80" t="s">
        <v>18</v>
      </c>
      <c r="C220" s="81" t="s">
        <v>9</v>
      </c>
      <c r="D220" s="1064"/>
      <c r="E220" s="1064"/>
      <c r="F220" s="1039"/>
      <c r="G220" s="1039"/>
      <c r="H220" s="1038" t="s">
        <v>2195</v>
      </c>
      <c r="I220" s="650" t="s">
        <v>2196</v>
      </c>
      <c r="J220" s="650" t="s">
        <v>2173</v>
      </c>
      <c r="K220" s="77">
        <v>1</v>
      </c>
      <c r="L220" s="656">
        <v>44440</v>
      </c>
      <c r="M220" s="656">
        <v>44592</v>
      </c>
      <c r="N220" s="657">
        <f t="shared" si="8"/>
        <v>21.714285714285715</v>
      </c>
      <c r="O220" s="653">
        <v>1</v>
      </c>
      <c r="P220" s="653">
        <f t="shared" si="6"/>
        <v>1</v>
      </c>
      <c r="Q220" s="655" t="str">
        <f>IF(ISNUMBER(P220),IF(P220=100%,"CUMPLIDA",IF(AND(ISNUMBER(M220),ISNUMBER(ITRC!$Q$5)), IF(M220&lt;ITRC!$Q$5,"INCUMPLIDA","PROCESO"), "VALIDAR FECHA")),"SIN VALOR AVANCE")</f>
        <v>CUMPLIDA</v>
      </c>
      <c r="R220" s="654" t="s">
        <v>2176</v>
      </c>
    </row>
    <row r="221" spans="2:18" ht="90.75" x14ac:dyDescent="0.2">
      <c r="B221" s="80" t="s">
        <v>18</v>
      </c>
      <c r="C221" s="81" t="s">
        <v>9</v>
      </c>
      <c r="D221" s="1064"/>
      <c r="E221" s="1064"/>
      <c r="F221" s="1039"/>
      <c r="G221" s="1039"/>
      <c r="H221" s="1038"/>
      <c r="I221" s="650" t="s">
        <v>2197</v>
      </c>
      <c r="J221" s="650" t="s">
        <v>2175</v>
      </c>
      <c r="K221" s="77">
        <v>1</v>
      </c>
      <c r="L221" s="656">
        <v>44593</v>
      </c>
      <c r="M221" s="656">
        <v>44621</v>
      </c>
      <c r="N221" s="657">
        <f t="shared" si="8"/>
        <v>4</v>
      </c>
      <c r="O221" s="653">
        <v>1</v>
      </c>
      <c r="P221" s="653">
        <f t="shared" si="6"/>
        <v>1</v>
      </c>
      <c r="Q221" s="655" t="str">
        <f>IF(ISNUMBER(P221),IF(P221=100%,"CUMPLIDA",IF(AND(ISNUMBER(M221),ISNUMBER(ITRC!$Q$5)), IF(M221&lt;ITRC!$Q$5,"INCUMPLIDA","PROCESO"), "VALIDAR FECHA")),"SIN VALOR AVANCE")</f>
        <v>CUMPLIDA</v>
      </c>
      <c r="R221" s="654" t="s">
        <v>2176</v>
      </c>
    </row>
    <row r="222" spans="2:18" ht="120.6" customHeight="1" x14ac:dyDescent="0.2">
      <c r="B222" s="80" t="s">
        <v>14</v>
      </c>
      <c r="C222" s="488" t="s">
        <v>9</v>
      </c>
      <c r="D222" s="1037" t="s">
        <v>2198</v>
      </c>
      <c r="E222" s="1037" t="s">
        <v>1728</v>
      </c>
      <c r="F222" s="1038" t="s">
        <v>2199</v>
      </c>
      <c r="G222" s="1038" t="s">
        <v>2200</v>
      </c>
      <c r="H222" s="1038" t="s">
        <v>2201</v>
      </c>
      <c r="I222" s="1038" t="s">
        <v>2202</v>
      </c>
      <c r="J222" s="650" t="s">
        <v>2203</v>
      </c>
      <c r="K222" s="658">
        <v>1</v>
      </c>
      <c r="L222" s="656">
        <v>44074</v>
      </c>
      <c r="M222" s="656">
        <v>44439</v>
      </c>
      <c r="N222" s="657">
        <f t="shared" si="8"/>
        <v>52.142857142857146</v>
      </c>
      <c r="O222" s="653">
        <v>1</v>
      </c>
      <c r="P222" s="653">
        <f t="shared" si="6"/>
        <v>1</v>
      </c>
      <c r="Q222" s="655" t="str">
        <f>IF(ISNUMBER(P222),IF(P222=100%,"CUMPLIDA",IF(AND(ISNUMBER(M222),ISNUMBER(ITRC!$Q$5)), IF(M222&lt;ITRC!$Q$5,"INCUMPLIDA","PROCESO"), "VALIDAR FECHA")),"SIN VALOR AVANCE")</f>
        <v>CUMPLIDA</v>
      </c>
      <c r="R222" s="654" t="s">
        <v>2204</v>
      </c>
    </row>
    <row r="223" spans="2:18" ht="120.75" x14ac:dyDescent="0.2">
      <c r="B223" s="80" t="s">
        <v>14</v>
      </c>
      <c r="C223" s="488" t="s">
        <v>9</v>
      </c>
      <c r="D223" s="1037"/>
      <c r="E223" s="1037"/>
      <c r="F223" s="1038"/>
      <c r="G223" s="1038"/>
      <c r="H223" s="1038"/>
      <c r="I223" s="1038"/>
      <c r="J223" s="650" t="s">
        <v>2205</v>
      </c>
      <c r="K223" s="658">
        <v>2</v>
      </c>
      <c r="L223" s="656">
        <v>44074</v>
      </c>
      <c r="M223" s="656">
        <v>44439</v>
      </c>
      <c r="N223" s="657">
        <f t="shared" si="8"/>
        <v>52.142857142857146</v>
      </c>
      <c r="O223" s="653">
        <v>1</v>
      </c>
      <c r="P223" s="653">
        <f t="shared" si="6"/>
        <v>1</v>
      </c>
      <c r="Q223" s="655" t="str">
        <f>IF(ISNUMBER(P223),IF(P223=100%,"CUMPLIDA",IF(AND(ISNUMBER(M223),ISNUMBER(ITRC!$Q$5)), IF(M223&lt;ITRC!$Q$5,"INCUMPLIDA","PROCESO"), "VALIDAR FECHA")),"SIN VALOR AVANCE")</f>
        <v>CUMPLIDA</v>
      </c>
      <c r="R223" s="654" t="s">
        <v>2204</v>
      </c>
    </row>
    <row r="224" spans="2:18" ht="120.75" x14ac:dyDescent="0.2">
      <c r="B224" s="80" t="s">
        <v>14</v>
      </c>
      <c r="C224" s="488" t="s">
        <v>9</v>
      </c>
      <c r="D224" s="1037"/>
      <c r="E224" s="1037"/>
      <c r="F224" s="1038"/>
      <c r="G224" s="1038"/>
      <c r="H224" s="1038" t="s">
        <v>2206</v>
      </c>
      <c r="I224" s="1038" t="s">
        <v>2207</v>
      </c>
      <c r="J224" s="650" t="s">
        <v>2208</v>
      </c>
      <c r="K224" s="658">
        <v>1</v>
      </c>
      <c r="L224" s="656">
        <v>44074</v>
      </c>
      <c r="M224" s="656">
        <v>44439</v>
      </c>
      <c r="N224" s="657">
        <f t="shared" si="8"/>
        <v>52.142857142857146</v>
      </c>
      <c r="O224" s="653">
        <v>1</v>
      </c>
      <c r="P224" s="653">
        <f t="shared" si="6"/>
        <v>1</v>
      </c>
      <c r="Q224" s="655" t="str">
        <f>IF(ISNUMBER(P224),IF(P224=100%,"CUMPLIDA",IF(AND(ISNUMBER(M224),ISNUMBER(ITRC!$Q$5)), IF(M224&lt;ITRC!$Q$5,"INCUMPLIDA","PROCESO"), "VALIDAR FECHA")),"SIN VALOR AVANCE")</f>
        <v>CUMPLIDA</v>
      </c>
      <c r="R224" s="654" t="s">
        <v>2204</v>
      </c>
    </row>
    <row r="225" spans="2:18" ht="120.75" x14ac:dyDescent="0.2">
      <c r="B225" s="80" t="s">
        <v>14</v>
      </c>
      <c r="C225" s="488" t="s">
        <v>9</v>
      </c>
      <c r="D225" s="1037"/>
      <c r="E225" s="1037"/>
      <c r="F225" s="1038"/>
      <c r="G225" s="1038"/>
      <c r="H225" s="1038"/>
      <c r="I225" s="1038"/>
      <c r="J225" s="650" t="s">
        <v>2205</v>
      </c>
      <c r="K225" s="658">
        <v>2</v>
      </c>
      <c r="L225" s="656">
        <v>44074</v>
      </c>
      <c r="M225" s="656">
        <v>44439</v>
      </c>
      <c r="N225" s="657">
        <f t="shared" si="8"/>
        <v>52.142857142857146</v>
      </c>
      <c r="O225" s="653">
        <v>1</v>
      </c>
      <c r="P225" s="653">
        <f t="shared" si="6"/>
        <v>1</v>
      </c>
      <c r="Q225" s="655" t="str">
        <f>IF(ISNUMBER(P225),IF(P225=100%,"CUMPLIDA",IF(AND(ISNUMBER(M225),ISNUMBER(ITRC!$Q$5)), IF(M225&lt;ITRC!$Q$5,"INCUMPLIDA","PROCESO"), "VALIDAR FECHA")),"SIN VALOR AVANCE")</f>
        <v>CUMPLIDA</v>
      </c>
      <c r="R225" s="654" t="s">
        <v>2204</v>
      </c>
    </row>
    <row r="226" spans="2:18" ht="195.75" x14ac:dyDescent="0.2">
      <c r="B226" s="80" t="s">
        <v>14</v>
      </c>
      <c r="C226" s="488" t="s">
        <v>9</v>
      </c>
      <c r="D226" s="1037"/>
      <c r="E226" s="1037"/>
      <c r="F226" s="1038"/>
      <c r="G226" s="1038"/>
      <c r="H226" s="650" t="s">
        <v>2209</v>
      </c>
      <c r="I226" s="650" t="s">
        <v>2210</v>
      </c>
      <c r="J226" s="650" t="s">
        <v>2211</v>
      </c>
      <c r="K226" s="653">
        <v>1</v>
      </c>
      <c r="L226" s="656">
        <v>44074</v>
      </c>
      <c r="M226" s="656">
        <v>44439</v>
      </c>
      <c r="N226" s="657">
        <f t="shared" si="8"/>
        <v>52.142857142857146</v>
      </c>
      <c r="O226" s="653">
        <v>1</v>
      </c>
      <c r="P226" s="653">
        <f t="shared" si="6"/>
        <v>1</v>
      </c>
      <c r="Q226" s="655" t="str">
        <f>IF(ISNUMBER(P226),IF(P226=100%,"CUMPLIDA",IF(AND(ISNUMBER(M226),ISNUMBER(ITRC!$Q$5)), IF(M226&lt;ITRC!$Q$5,"INCUMPLIDA","PROCESO"), "VALIDAR FECHA")),"SIN VALOR AVANCE")</f>
        <v>CUMPLIDA</v>
      </c>
      <c r="R226" s="654" t="s">
        <v>2212</v>
      </c>
    </row>
    <row r="227" spans="2:18" ht="195.75" x14ac:dyDescent="0.2">
      <c r="B227" s="80" t="s">
        <v>14</v>
      </c>
      <c r="C227" s="488" t="s">
        <v>9</v>
      </c>
      <c r="D227" s="1037"/>
      <c r="E227" s="1037"/>
      <c r="F227" s="1038"/>
      <c r="G227" s="1038"/>
      <c r="H227" s="650" t="s">
        <v>2213</v>
      </c>
      <c r="I227" s="650" t="s">
        <v>2214</v>
      </c>
      <c r="J227" s="650" t="s">
        <v>2215</v>
      </c>
      <c r="K227" s="658">
        <v>1</v>
      </c>
      <c r="L227" s="656">
        <v>44074</v>
      </c>
      <c r="M227" s="656">
        <v>44227</v>
      </c>
      <c r="N227" s="657">
        <f t="shared" si="8"/>
        <v>21.857142857142858</v>
      </c>
      <c r="O227" s="653">
        <v>1</v>
      </c>
      <c r="P227" s="653">
        <f t="shared" si="6"/>
        <v>1</v>
      </c>
      <c r="Q227" s="655" t="str">
        <f>IF(ISNUMBER(P227),IF(P227=100%,"CUMPLIDA",IF(AND(ISNUMBER(M227),ISNUMBER(ITRC!$Q$5)), IF(M227&lt;ITRC!$Q$5,"INCUMPLIDA","PROCESO"), "VALIDAR FECHA")),"SIN VALOR AVANCE")</f>
        <v>CUMPLIDA</v>
      </c>
      <c r="R227" s="654" t="s">
        <v>2212</v>
      </c>
    </row>
    <row r="228" spans="2:18" ht="120.75" x14ac:dyDescent="0.2">
      <c r="B228" s="80" t="s">
        <v>14</v>
      </c>
      <c r="C228" s="488" t="s">
        <v>9</v>
      </c>
      <c r="D228" s="1037"/>
      <c r="E228" s="1037"/>
      <c r="F228" s="1038" t="s">
        <v>2216</v>
      </c>
      <c r="G228" s="1038"/>
      <c r="H228" s="650" t="s">
        <v>2217</v>
      </c>
      <c r="I228" s="650" t="s">
        <v>2218</v>
      </c>
      <c r="J228" s="650" t="s">
        <v>2219</v>
      </c>
      <c r="K228" s="658">
        <v>1</v>
      </c>
      <c r="L228" s="656">
        <v>44074</v>
      </c>
      <c r="M228" s="656">
        <v>44561</v>
      </c>
      <c r="N228" s="657">
        <f t="shared" si="8"/>
        <v>69.571428571428569</v>
      </c>
      <c r="O228" s="653">
        <v>1</v>
      </c>
      <c r="P228" s="653">
        <f t="shared" si="6"/>
        <v>1</v>
      </c>
      <c r="Q228" s="655" t="str">
        <f>IF(ISNUMBER(P228),IF(P228=100%,"CUMPLIDA",IF(AND(ISNUMBER(M228),ISNUMBER(ITRC!$Q$5)), IF(M228&lt;ITRC!$Q$5,"INCUMPLIDA","PROCESO"), "VALIDAR FECHA")),"SIN VALOR AVANCE")</f>
        <v>CUMPLIDA</v>
      </c>
      <c r="R228" s="654" t="s">
        <v>2220</v>
      </c>
    </row>
    <row r="229" spans="2:18" ht="120.75" x14ac:dyDescent="0.2">
      <c r="B229" s="80" t="s">
        <v>14</v>
      </c>
      <c r="C229" s="488" t="s">
        <v>9</v>
      </c>
      <c r="D229" s="1037"/>
      <c r="E229" s="1037"/>
      <c r="F229" s="1038"/>
      <c r="G229" s="1038"/>
      <c r="H229" s="650"/>
      <c r="I229" s="650" t="s">
        <v>2221</v>
      </c>
      <c r="J229" s="650" t="s">
        <v>2222</v>
      </c>
      <c r="K229" s="658">
        <v>1</v>
      </c>
      <c r="L229" s="656">
        <v>44074</v>
      </c>
      <c r="M229" s="656">
        <v>44561</v>
      </c>
      <c r="N229" s="657">
        <f t="shared" si="8"/>
        <v>69.571428571428569</v>
      </c>
      <c r="O229" s="653">
        <v>1</v>
      </c>
      <c r="P229" s="653">
        <f t="shared" si="6"/>
        <v>1</v>
      </c>
      <c r="Q229" s="655" t="str">
        <f>IF(ISNUMBER(P229),IF(P229=100%,"CUMPLIDA",IF(AND(ISNUMBER(M229),ISNUMBER(ITRC!$Q$5)), IF(M229&lt;ITRC!$Q$5,"INCUMPLIDA","PROCESO"), "VALIDAR FECHA")),"SIN VALOR AVANCE")</f>
        <v>CUMPLIDA</v>
      </c>
      <c r="R229" s="654" t="s">
        <v>2220</v>
      </c>
    </row>
    <row r="230" spans="2:18" ht="120.75" x14ac:dyDescent="0.2">
      <c r="B230" s="80" t="s">
        <v>14</v>
      </c>
      <c r="C230" s="488" t="s">
        <v>9</v>
      </c>
      <c r="D230" s="1037"/>
      <c r="E230" s="1037"/>
      <c r="F230" s="1038"/>
      <c r="G230" s="1038"/>
      <c r="H230" s="650" t="s">
        <v>2223</v>
      </c>
      <c r="I230" s="650" t="s">
        <v>2224</v>
      </c>
      <c r="J230" s="650" t="s">
        <v>2225</v>
      </c>
      <c r="K230" s="653">
        <v>1</v>
      </c>
      <c r="L230" s="656">
        <v>44074</v>
      </c>
      <c r="M230" s="656">
        <v>44439</v>
      </c>
      <c r="N230" s="657">
        <f t="shared" si="8"/>
        <v>52.142857142857146</v>
      </c>
      <c r="O230" s="653">
        <v>1</v>
      </c>
      <c r="P230" s="653">
        <f t="shared" si="6"/>
        <v>1</v>
      </c>
      <c r="Q230" s="655" t="str">
        <f>IF(ISNUMBER(P230),IF(P230=100%,"CUMPLIDA",IF(AND(ISNUMBER(M230),ISNUMBER(ITRC!$Q$5)), IF(M230&lt;ITRC!$Q$5,"INCUMPLIDA","PROCESO"), "VALIDAR FECHA")),"SIN VALOR AVANCE")</f>
        <v>CUMPLIDA</v>
      </c>
      <c r="R230" s="654" t="s">
        <v>2226</v>
      </c>
    </row>
    <row r="231" spans="2:18" ht="150.75" x14ac:dyDescent="0.2">
      <c r="B231" s="80" t="s">
        <v>14</v>
      </c>
      <c r="C231" s="488" t="s">
        <v>9</v>
      </c>
      <c r="D231" s="1037"/>
      <c r="E231" s="1037"/>
      <c r="F231" s="1038"/>
      <c r="G231" s="1038"/>
      <c r="H231" s="650"/>
      <c r="I231" s="650" t="s">
        <v>2227</v>
      </c>
      <c r="J231" s="650" t="s">
        <v>2228</v>
      </c>
      <c r="K231" s="658">
        <v>1</v>
      </c>
      <c r="L231" s="656">
        <v>44074</v>
      </c>
      <c r="M231" s="656">
        <v>44439</v>
      </c>
      <c r="N231" s="657">
        <f t="shared" si="8"/>
        <v>52.142857142857146</v>
      </c>
      <c r="O231" s="653">
        <v>1</v>
      </c>
      <c r="P231" s="653">
        <f t="shared" si="6"/>
        <v>1</v>
      </c>
      <c r="Q231" s="655" t="str">
        <f>IF(ISNUMBER(P231),IF(P231=100%,"CUMPLIDA",IF(AND(ISNUMBER(M231),ISNUMBER(ITRC!$Q$5)), IF(M231&lt;ITRC!$Q$5,"INCUMPLIDA","PROCESO"), "VALIDAR FECHA")),"SIN VALOR AVANCE")</f>
        <v>CUMPLIDA</v>
      </c>
      <c r="R231" s="654" t="s">
        <v>2229</v>
      </c>
    </row>
    <row r="232" spans="2:18" ht="135" x14ac:dyDescent="0.2">
      <c r="B232" s="80" t="s">
        <v>14</v>
      </c>
      <c r="C232" s="488" t="s">
        <v>9</v>
      </c>
      <c r="D232" s="1037"/>
      <c r="E232" s="1037"/>
      <c r="F232" s="1038"/>
      <c r="G232" s="1038"/>
      <c r="H232" s="650" t="s">
        <v>2230</v>
      </c>
      <c r="I232" s="650" t="s">
        <v>2231</v>
      </c>
      <c r="J232" s="650" t="s">
        <v>2232</v>
      </c>
      <c r="K232" s="653">
        <v>1</v>
      </c>
      <c r="L232" s="656">
        <v>44074</v>
      </c>
      <c r="M232" s="656">
        <v>44439</v>
      </c>
      <c r="N232" s="657">
        <f t="shared" si="8"/>
        <v>52.142857142857146</v>
      </c>
      <c r="O232" s="653">
        <v>1</v>
      </c>
      <c r="P232" s="653">
        <f t="shared" si="6"/>
        <v>1</v>
      </c>
      <c r="Q232" s="655" t="str">
        <f>IF(ISNUMBER(P232),IF(P232=100%,"CUMPLIDA",IF(AND(ISNUMBER(M232),ISNUMBER(ITRC!$Q$5)), IF(M232&lt;ITRC!$Q$5,"INCUMPLIDA","PROCESO"), "VALIDAR FECHA")),"SIN VALOR AVANCE")</f>
        <v>CUMPLIDA</v>
      </c>
      <c r="R232" s="654" t="s">
        <v>2233</v>
      </c>
    </row>
    <row r="233" spans="2:18" ht="120.75" x14ac:dyDescent="0.2">
      <c r="B233" s="80" t="s">
        <v>14</v>
      </c>
      <c r="C233" s="488" t="s">
        <v>9</v>
      </c>
      <c r="D233" s="1037"/>
      <c r="E233" s="1037"/>
      <c r="F233" s="1038"/>
      <c r="G233" s="1038"/>
      <c r="H233" s="650" t="s">
        <v>2234</v>
      </c>
      <c r="I233" s="650" t="s">
        <v>2235</v>
      </c>
      <c r="J233" s="650" t="s">
        <v>2236</v>
      </c>
      <c r="K233" s="658">
        <v>2</v>
      </c>
      <c r="L233" s="656">
        <v>44074</v>
      </c>
      <c r="M233" s="656">
        <v>44438</v>
      </c>
      <c r="N233" s="657">
        <f t="shared" si="8"/>
        <v>52</v>
      </c>
      <c r="O233" s="653">
        <v>1</v>
      </c>
      <c r="P233" s="653">
        <f t="shared" si="6"/>
        <v>1</v>
      </c>
      <c r="Q233" s="655" t="str">
        <f>IF(ISNUMBER(P233),IF(P233=100%,"CUMPLIDA",IF(AND(ISNUMBER(M233),ISNUMBER(ITRC!$Q$5)), IF(M233&lt;ITRC!$Q$5,"INCUMPLIDA","PROCESO"), "VALIDAR FECHA")),"SIN VALOR AVANCE")</f>
        <v>CUMPLIDA</v>
      </c>
      <c r="R233" s="654" t="s">
        <v>2237</v>
      </c>
    </row>
    <row r="234" spans="2:18" ht="120.75" x14ac:dyDescent="0.2">
      <c r="B234" s="80" t="s">
        <v>14</v>
      </c>
      <c r="C234" s="488" t="s">
        <v>9</v>
      </c>
      <c r="D234" s="1037"/>
      <c r="E234" s="1037"/>
      <c r="F234" s="1038"/>
      <c r="G234" s="1038"/>
      <c r="H234" s="650" t="s">
        <v>2238</v>
      </c>
      <c r="I234" s="650" t="s">
        <v>2239</v>
      </c>
      <c r="J234" s="650" t="s">
        <v>2240</v>
      </c>
      <c r="K234" s="653">
        <v>1</v>
      </c>
      <c r="L234" s="656">
        <v>44074</v>
      </c>
      <c r="M234" s="656">
        <v>44560</v>
      </c>
      <c r="N234" s="657">
        <f t="shared" si="8"/>
        <v>69.428571428571431</v>
      </c>
      <c r="O234" s="653">
        <v>1</v>
      </c>
      <c r="P234" s="653">
        <f t="shared" si="6"/>
        <v>1</v>
      </c>
      <c r="Q234" s="655" t="str">
        <f>IF(ISNUMBER(P234),IF(P234=100%,"CUMPLIDA",IF(AND(ISNUMBER(M234),ISNUMBER(ITRC!$Q$5)), IF(M234&lt;ITRC!$Q$5,"INCUMPLIDA","PROCESO"), "VALIDAR FECHA")),"SIN VALOR AVANCE")</f>
        <v>CUMPLIDA</v>
      </c>
      <c r="R234" s="654" t="s">
        <v>2237</v>
      </c>
    </row>
    <row r="235" spans="2:18" ht="105.75" x14ac:dyDescent="0.2">
      <c r="B235" s="80" t="s">
        <v>14</v>
      </c>
      <c r="C235" s="81" t="s">
        <v>9</v>
      </c>
      <c r="D235" s="1037" t="s">
        <v>2241</v>
      </c>
      <c r="E235" s="1045" t="s">
        <v>1555</v>
      </c>
      <c r="F235" s="1038" t="s">
        <v>2242</v>
      </c>
      <c r="G235" s="1038" t="s">
        <v>2243</v>
      </c>
      <c r="H235" s="1038" t="s">
        <v>2244</v>
      </c>
      <c r="I235" s="650" t="s">
        <v>2245</v>
      </c>
      <c r="J235" s="650" t="s">
        <v>2246</v>
      </c>
      <c r="K235" s="658">
        <v>1</v>
      </c>
      <c r="L235" s="656">
        <v>44075</v>
      </c>
      <c r="M235" s="656">
        <v>44256</v>
      </c>
      <c r="N235" s="657">
        <f t="shared" si="8"/>
        <v>25.857142857142858</v>
      </c>
      <c r="O235" s="653">
        <v>1</v>
      </c>
      <c r="P235" s="653">
        <f t="shared" si="6"/>
        <v>1</v>
      </c>
      <c r="Q235" s="655" t="str">
        <f>IF(ISNUMBER(P235),IF(P235=100%,"CUMPLIDA",IF(AND(ISNUMBER(M235),ISNUMBER(ITRC!$Q$5)), IF(M235&lt;ITRC!$Q$5,"INCUMPLIDA","PROCESO"), "VALIDAR FECHA")),"SIN VALOR AVANCE")</f>
        <v>CUMPLIDA</v>
      </c>
      <c r="R235" s="654" t="s">
        <v>2247</v>
      </c>
    </row>
    <row r="236" spans="2:18" ht="150.75" x14ac:dyDescent="0.2">
      <c r="B236" s="80" t="s">
        <v>14</v>
      </c>
      <c r="C236" s="81" t="s">
        <v>9</v>
      </c>
      <c r="D236" s="1037"/>
      <c r="E236" s="1045"/>
      <c r="F236" s="1038"/>
      <c r="G236" s="1038"/>
      <c r="H236" s="1038"/>
      <c r="I236" s="650" t="s">
        <v>2245</v>
      </c>
      <c r="J236" s="650" t="s">
        <v>2246</v>
      </c>
      <c r="K236" s="658">
        <v>1</v>
      </c>
      <c r="L236" s="656">
        <v>44075</v>
      </c>
      <c r="M236" s="656">
        <v>44256</v>
      </c>
      <c r="N236" s="657">
        <f t="shared" si="8"/>
        <v>25.857142857142858</v>
      </c>
      <c r="O236" s="653">
        <v>1</v>
      </c>
      <c r="P236" s="653">
        <f t="shared" si="6"/>
        <v>1</v>
      </c>
      <c r="Q236" s="655" t="str">
        <f>IF(ISNUMBER(P236),IF(P236=100%,"CUMPLIDA",IF(AND(ISNUMBER(M236),ISNUMBER(ITRC!$Q$5)), IF(M236&lt;ITRC!$Q$5,"INCUMPLIDA","PROCESO"), "VALIDAR FECHA")),"SIN VALOR AVANCE")</f>
        <v>CUMPLIDA</v>
      </c>
      <c r="R236" s="654" t="s">
        <v>2248</v>
      </c>
    </row>
    <row r="237" spans="2:18" ht="135.75" x14ac:dyDescent="0.2">
      <c r="B237" s="80" t="s">
        <v>14</v>
      </c>
      <c r="C237" s="81" t="s">
        <v>9</v>
      </c>
      <c r="D237" s="1037"/>
      <c r="E237" s="1045"/>
      <c r="F237" s="1038"/>
      <c r="G237" s="1038"/>
      <c r="H237" s="1038"/>
      <c r="I237" s="650" t="s">
        <v>2245</v>
      </c>
      <c r="J237" s="650" t="s">
        <v>2246</v>
      </c>
      <c r="K237" s="658">
        <v>1</v>
      </c>
      <c r="L237" s="656">
        <v>44075</v>
      </c>
      <c r="M237" s="656">
        <v>44256</v>
      </c>
      <c r="N237" s="657">
        <f t="shared" si="8"/>
        <v>25.857142857142858</v>
      </c>
      <c r="O237" s="653">
        <v>1</v>
      </c>
      <c r="P237" s="653">
        <f t="shared" si="6"/>
        <v>1</v>
      </c>
      <c r="Q237" s="655" t="str">
        <f>IF(ISNUMBER(P237),IF(P237=100%,"CUMPLIDA",IF(AND(ISNUMBER(M237),ISNUMBER(ITRC!$Q$5)), IF(M237&lt;ITRC!$Q$5,"INCUMPLIDA","PROCESO"), "VALIDAR FECHA")),"SIN VALOR AVANCE")</f>
        <v>CUMPLIDA</v>
      </c>
      <c r="R237" s="654" t="s">
        <v>2249</v>
      </c>
    </row>
    <row r="238" spans="2:18" ht="120.75" x14ac:dyDescent="0.2">
      <c r="B238" s="80" t="s">
        <v>14</v>
      </c>
      <c r="C238" s="81" t="s">
        <v>9</v>
      </c>
      <c r="D238" s="1037"/>
      <c r="E238" s="1045"/>
      <c r="F238" s="1038" t="s">
        <v>2250</v>
      </c>
      <c r="G238" s="1038"/>
      <c r="H238" s="1038"/>
      <c r="I238" s="650" t="s">
        <v>2245</v>
      </c>
      <c r="J238" s="650" t="s">
        <v>2246</v>
      </c>
      <c r="K238" s="658">
        <v>1</v>
      </c>
      <c r="L238" s="656">
        <v>44075</v>
      </c>
      <c r="M238" s="656">
        <v>44256</v>
      </c>
      <c r="N238" s="657">
        <f t="shared" si="8"/>
        <v>25.857142857142858</v>
      </c>
      <c r="O238" s="653">
        <v>1</v>
      </c>
      <c r="P238" s="653">
        <f t="shared" ref="P238:P261" si="9">O238</f>
        <v>1</v>
      </c>
      <c r="Q238" s="655" t="str">
        <f>IF(ISNUMBER(P238),IF(P238=100%,"CUMPLIDA",IF(AND(ISNUMBER(M238),ISNUMBER(ITRC!$Q$5)), IF(M238&lt;ITRC!$Q$5,"INCUMPLIDA","PROCESO"), "VALIDAR FECHA")),"SIN VALOR AVANCE")</f>
        <v>CUMPLIDA</v>
      </c>
      <c r="R238" s="654" t="s">
        <v>2220</v>
      </c>
    </row>
    <row r="239" spans="2:18" ht="135.75" x14ac:dyDescent="0.2">
      <c r="B239" s="80" t="s">
        <v>14</v>
      </c>
      <c r="C239" s="81" t="s">
        <v>9</v>
      </c>
      <c r="D239" s="1037"/>
      <c r="E239" s="1045"/>
      <c r="F239" s="1038"/>
      <c r="G239" s="1038"/>
      <c r="H239" s="650" t="s">
        <v>2251</v>
      </c>
      <c r="I239" s="650" t="s">
        <v>2252</v>
      </c>
      <c r="J239" s="650" t="s">
        <v>2253</v>
      </c>
      <c r="K239" s="658">
        <v>3</v>
      </c>
      <c r="L239" s="656">
        <v>44067</v>
      </c>
      <c r="M239" s="656">
        <v>44196</v>
      </c>
      <c r="N239" s="657">
        <f t="shared" si="8"/>
        <v>18.428571428571427</v>
      </c>
      <c r="O239" s="653">
        <v>1</v>
      </c>
      <c r="P239" s="653">
        <f t="shared" si="9"/>
        <v>1</v>
      </c>
      <c r="Q239" s="655" t="str">
        <f>IF(ISNUMBER(P239),IF(P239=100%,"CUMPLIDA",IF(AND(ISNUMBER(M239),ISNUMBER(ITRC!$Q$5)), IF(M239&lt;ITRC!$Q$5,"INCUMPLIDA","PROCESO"), "VALIDAR FECHA")),"SIN VALOR AVANCE")</f>
        <v>CUMPLIDA</v>
      </c>
      <c r="R239" s="654" t="s">
        <v>2254</v>
      </c>
    </row>
    <row r="240" spans="2:18" ht="165" x14ac:dyDescent="0.2">
      <c r="B240" s="80" t="s">
        <v>14</v>
      </c>
      <c r="C240" s="81" t="s">
        <v>9</v>
      </c>
      <c r="D240" s="1037"/>
      <c r="E240" s="1045"/>
      <c r="F240" s="1038"/>
      <c r="G240" s="1038"/>
      <c r="H240" s="650" t="s">
        <v>2255</v>
      </c>
      <c r="I240" s="650" t="s">
        <v>2256</v>
      </c>
      <c r="J240" s="650" t="s">
        <v>2257</v>
      </c>
      <c r="K240" s="658">
        <v>2</v>
      </c>
      <c r="L240" s="656">
        <v>44105</v>
      </c>
      <c r="M240" s="656">
        <v>44316</v>
      </c>
      <c r="N240" s="657">
        <f t="shared" si="8"/>
        <v>30.142857142857142</v>
      </c>
      <c r="O240" s="653">
        <v>1</v>
      </c>
      <c r="P240" s="653">
        <f t="shared" si="9"/>
        <v>1</v>
      </c>
      <c r="Q240" s="655" t="str">
        <f>IF(ISNUMBER(P240),IF(P240=100%,"CUMPLIDA",IF(AND(ISNUMBER(M240),ISNUMBER(ITRC!$Q$5)), IF(M240&lt;ITRC!$Q$5,"INCUMPLIDA","PROCESO"), "VALIDAR FECHA")),"SIN VALOR AVANCE")</f>
        <v>CUMPLIDA</v>
      </c>
      <c r="R240" s="654" t="s">
        <v>2258</v>
      </c>
    </row>
    <row r="241" spans="2:18" ht="90" x14ac:dyDescent="0.2">
      <c r="B241" s="80" t="s">
        <v>14</v>
      </c>
      <c r="C241" s="81" t="s">
        <v>9</v>
      </c>
      <c r="D241" s="1037"/>
      <c r="E241" s="1045"/>
      <c r="F241" s="1038"/>
      <c r="G241" s="1038"/>
      <c r="H241" s="650" t="s">
        <v>2259</v>
      </c>
      <c r="I241" s="650" t="s">
        <v>2260</v>
      </c>
      <c r="J241" s="650" t="s">
        <v>2261</v>
      </c>
      <c r="K241" s="658">
        <v>1</v>
      </c>
      <c r="L241" s="656">
        <v>44105</v>
      </c>
      <c r="M241" s="656">
        <v>44195</v>
      </c>
      <c r="N241" s="657">
        <f t="shared" si="8"/>
        <v>12.857142857142858</v>
      </c>
      <c r="O241" s="653">
        <v>1</v>
      </c>
      <c r="P241" s="653">
        <f t="shared" si="9"/>
        <v>1</v>
      </c>
      <c r="Q241" s="655" t="str">
        <f>IF(ISNUMBER(P241),IF(P241=100%,"CUMPLIDA",IF(AND(ISNUMBER(M241),ISNUMBER(ITRC!$Q$5)), IF(M241&lt;ITRC!$Q$5,"INCUMPLIDA","PROCESO"), "VALIDAR FECHA")),"SIN VALOR AVANCE")</f>
        <v>CUMPLIDA</v>
      </c>
      <c r="R241" s="654" t="s">
        <v>2262</v>
      </c>
    </row>
    <row r="242" spans="2:18" ht="75.75" x14ac:dyDescent="0.2">
      <c r="B242" s="80" t="s">
        <v>14</v>
      </c>
      <c r="C242" s="81" t="s">
        <v>9</v>
      </c>
      <c r="D242" s="1037"/>
      <c r="E242" s="1045"/>
      <c r="F242" s="1038"/>
      <c r="G242" s="1038"/>
      <c r="H242" s="1038" t="s">
        <v>2263</v>
      </c>
      <c r="I242" s="650" t="s">
        <v>2264</v>
      </c>
      <c r="J242" s="650" t="s">
        <v>2265</v>
      </c>
      <c r="K242" s="658">
        <v>1</v>
      </c>
      <c r="L242" s="656">
        <v>44105</v>
      </c>
      <c r="M242" s="656">
        <v>44134</v>
      </c>
      <c r="N242" s="657">
        <f t="shared" si="8"/>
        <v>4.1428571428571432</v>
      </c>
      <c r="O242" s="653">
        <v>1</v>
      </c>
      <c r="P242" s="653">
        <f t="shared" si="9"/>
        <v>1</v>
      </c>
      <c r="Q242" s="655" t="str">
        <f>IF(ISNUMBER(P242),IF(P242=100%,"CUMPLIDA",IF(AND(ISNUMBER(M242),ISNUMBER(ITRC!$Q$5)), IF(M242&lt;ITRC!$Q$5,"INCUMPLIDA","PROCESO"), "VALIDAR FECHA")),"SIN VALOR AVANCE")</f>
        <v>CUMPLIDA</v>
      </c>
      <c r="R242" s="654" t="s">
        <v>2266</v>
      </c>
    </row>
    <row r="243" spans="2:18" ht="150.75" x14ac:dyDescent="0.2">
      <c r="B243" s="80" t="s">
        <v>14</v>
      </c>
      <c r="C243" s="81" t="s">
        <v>9</v>
      </c>
      <c r="D243" s="1037"/>
      <c r="E243" s="1045"/>
      <c r="F243" s="1038" t="s">
        <v>2267</v>
      </c>
      <c r="G243" s="1038"/>
      <c r="H243" s="1038"/>
      <c r="I243" s="650" t="s">
        <v>2264</v>
      </c>
      <c r="J243" s="650" t="s">
        <v>2268</v>
      </c>
      <c r="K243" s="658">
        <v>1</v>
      </c>
      <c r="L243" s="656">
        <v>44166</v>
      </c>
      <c r="M243" s="656">
        <v>44195</v>
      </c>
      <c r="N243" s="657">
        <f t="shared" si="8"/>
        <v>4.1428571428571432</v>
      </c>
      <c r="O243" s="653">
        <v>1</v>
      </c>
      <c r="P243" s="653">
        <f t="shared" si="9"/>
        <v>1</v>
      </c>
      <c r="Q243" s="655" t="str">
        <f>IF(ISNUMBER(P243),IF(P243=100%,"CUMPLIDA",IF(AND(ISNUMBER(M243),ISNUMBER(ITRC!$Q$5)), IF(M243&lt;ITRC!$Q$5,"INCUMPLIDA","PROCESO"), "VALIDAR FECHA")),"SIN VALOR AVANCE")</f>
        <v>CUMPLIDA</v>
      </c>
      <c r="R243" s="654" t="s">
        <v>2248</v>
      </c>
    </row>
    <row r="244" spans="2:18" ht="150.75" x14ac:dyDescent="0.2">
      <c r="B244" s="80" t="s">
        <v>14</v>
      </c>
      <c r="C244" s="81" t="s">
        <v>9</v>
      </c>
      <c r="D244" s="1037"/>
      <c r="E244" s="1045"/>
      <c r="F244" s="1038"/>
      <c r="G244" s="1038"/>
      <c r="H244" s="1038"/>
      <c r="I244" s="650" t="s">
        <v>2264</v>
      </c>
      <c r="J244" s="650" t="s">
        <v>2269</v>
      </c>
      <c r="K244" s="658">
        <v>1</v>
      </c>
      <c r="L244" s="656">
        <v>44166</v>
      </c>
      <c r="M244" s="656">
        <v>44195</v>
      </c>
      <c r="N244" s="657">
        <f t="shared" si="8"/>
        <v>4.1428571428571432</v>
      </c>
      <c r="O244" s="653">
        <v>1</v>
      </c>
      <c r="P244" s="653">
        <f t="shared" si="9"/>
        <v>1</v>
      </c>
      <c r="Q244" s="655" t="str">
        <f>IF(ISNUMBER(P244),IF(P244=100%,"CUMPLIDA",IF(AND(ISNUMBER(M244),ISNUMBER(ITRC!$Q$5)), IF(M244&lt;ITRC!$Q$5,"INCUMPLIDA","PROCESO"), "VALIDAR FECHA")),"SIN VALOR AVANCE")</f>
        <v>CUMPLIDA</v>
      </c>
      <c r="R244" s="654" t="s">
        <v>2248</v>
      </c>
    </row>
    <row r="245" spans="2:18" ht="105.75" x14ac:dyDescent="0.2">
      <c r="B245" s="80" t="s">
        <v>14</v>
      </c>
      <c r="C245" s="81" t="s">
        <v>9</v>
      </c>
      <c r="D245" s="1037"/>
      <c r="E245" s="1045"/>
      <c r="F245" s="1038"/>
      <c r="G245" s="1038"/>
      <c r="H245" s="1038"/>
      <c r="I245" s="650" t="s">
        <v>2264</v>
      </c>
      <c r="J245" s="650" t="s">
        <v>2270</v>
      </c>
      <c r="K245" s="658">
        <v>1</v>
      </c>
      <c r="L245" s="656">
        <v>44166</v>
      </c>
      <c r="M245" s="656">
        <v>44195</v>
      </c>
      <c r="N245" s="657">
        <f t="shared" si="8"/>
        <v>4.1428571428571432</v>
      </c>
      <c r="O245" s="653">
        <v>1</v>
      </c>
      <c r="P245" s="653">
        <f t="shared" si="9"/>
        <v>1</v>
      </c>
      <c r="Q245" s="655" t="str">
        <f>IF(ISNUMBER(P245),IF(P245=100%,"CUMPLIDA",IF(AND(ISNUMBER(M245),ISNUMBER(ITRC!$Q$5)), IF(M245&lt;ITRC!$Q$5,"INCUMPLIDA","PROCESO"), "VALIDAR FECHA")),"SIN VALOR AVANCE")</f>
        <v>CUMPLIDA</v>
      </c>
      <c r="R245" s="654" t="s">
        <v>2271</v>
      </c>
    </row>
    <row r="246" spans="2:18" ht="90.75" x14ac:dyDescent="0.2">
      <c r="B246" s="80" t="s">
        <v>14</v>
      </c>
      <c r="C246" s="81" t="s">
        <v>9</v>
      </c>
      <c r="D246" s="1037" t="s">
        <v>2272</v>
      </c>
      <c r="E246" s="1037" t="s">
        <v>1701</v>
      </c>
      <c r="F246" s="650" t="s">
        <v>2273</v>
      </c>
      <c r="G246" s="1038" t="s">
        <v>2274</v>
      </c>
      <c r="H246" s="650" t="s">
        <v>2275</v>
      </c>
      <c r="I246" s="650" t="s">
        <v>2276</v>
      </c>
      <c r="J246" s="650" t="s">
        <v>2277</v>
      </c>
      <c r="K246" s="658">
        <v>1</v>
      </c>
      <c r="L246" s="656">
        <v>44119</v>
      </c>
      <c r="M246" s="656">
        <v>44196</v>
      </c>
      <c r="N246" s="657">
        <f t="shared" si="8"/>
        <v>11</v>
      </c>
      <c r="O246" s="653">
        <v>1</v>
      </c>
      <c r="P246" s="653">
        <f t="shared" si="9"/>
        <v>1</v>
      </c>
      <c r="Q246" s="655" t="str">
        <f>IF(ISNUMBER(P246),IF(P246=100%,"CUMPLIDA",IF(AND(ISNUMBER(M246),ISNUMBER(ITRC!$Q$5)), IF(M246&lt;ITRC!$Q$5,"INCUMPLIDA","PROCESO"), "VALIDAR FECHA")),"SIN VALOR AVANCE")</f>
        <v>CUMPLIDA</v>
      </c>
      <c r="R246" s="654" t="s">
        <v>2278</v>
      </c>
    </row>
    <row r="247" spans="2:18" ht="90.75" x14ac:dyDescent="0.2">
      <c r="B247" s="80" t="s">
        <v>14</v>
      </c>
      <c r="C247" s="81" t="s">
        <v>9</v>
      </c>
      <c r="D247" s="1037"/>
      <c r="E247" s="1037"/>
      <c r="F247" s="1038" t="s">
        <v>2279</v>
      </c>
      <c r="G247" s="1038"/>
      <c r="H247" s="650" t="s">
        <v>2280</v>
      </c>
      <c r="I247" s="650" t="s">
        <v>2281</v>
      </c>
      <c r="J247" s="650" t="s">
        <v>1045</v>
      </c>
      <c r="K247" s="658">
        <v>1</v>
      </c>
      <c r="L247" s="656">
        <v>44211</v>
      </c>
      <c r="M247" s="656">
        <v>44242</v>
      </c>
      <c r="N247" s="657">
        <f t="shared" si="8"/>
        <v>4.4285714285714288</v>
      </c>
      <c r="O247" s="653">
        <v>1</v>
      </c>
      <c r="P247" s="653">
        <f t="shared" si="9"/>
        <v>1</v>
      </c>
      <c r="Q247" s="655" t="str">
        <f>IF(ISNUMBER(P247),IF(P247=100%,"CUMPLIDA",IF(AND(ISNUMBER(M247),ISNUMBER(ITRC!$Q$5)), IF(M247&lt;ITRC!$Q$5,"INCUMPLIDA","PROCESO"), "VALIDAR FECHA")),"SIN VALOR AVANCE")</f>
        <v>CUMPLIDA</v>
      </c>
      <c r="R247" s="654" t="s">
        <v>2278</v>
      </c>
    </row>
    <row r="248" spans="2:18" ht="225.75" x14ac:dyDescent="0.2">
      <c r="B248" s="80" t="s">
        <v>14</v>
      </c>
      <c r="C248" s="81" t="s">
        <v>9</v>
      </c>
      <c r="D248" s="1037"/>
      <c r="E248" s="1037"/>
      <c r="F248" s="1038"/>
      <c r="G248" s="1038"/>
      <c r="H248" s="650" t="s">
        <v>2282</v>
      </c>
      <c r="I248" s="650" t="s">
        <v>2283</v>
      </c>
      <c r="J248" s="650" t="s">
        <v>2284</v>
      </c>
      <c r="K248" s="658">
        <v>2</v>
      </c>
      <c r="L248" s="656">
        <v>44136</v>
      </c>
      <c r="M248" s="656">
        <v>44316</v>
      </c>
      <c r="N248" s="657">
        <f t="shared" si="8"/>
        <v>25.714285714285715</v>
      </c>
      <c r="O248" s="653">
        <v>1</v>
      </c>
      <c r="P248" s="653">
        <f t="shared" si="9"/>
        <v>1</v>
      </c>
      <c r="Q248" s="655" t="str">
        <f>IF(ISNUMBER(P248),IF(P248=100%,"CUMPLIDA",IF(AND(ISNUMBER(M248),ISNUMBER(ITRC!$Q$5)), IF(M248&lt;ITRC!$Q$5,"INCUMPLIDA","PROCESO"), "VALIDAR FECHA")),"SIN VALOR AVANCE")</f>
        <v>CUMPLIDA</v>
      </c>
      <c r="R248" s="654" t="s">
        <v>2285</v>
      </c>
    </row>
    <row r="249" spans="2:18" ht="120.75" x14ac:dyDescent="0.2">
      <c r="B249" s="80" t="s">
        <v>14</v>
      </c>
      <c r="C249" s="81" t="s">
        <v>9</v>
      </c>
      <c r="D249" s="1037"/>
      <c r="E249" s="1037"/>
      <c r="F249" s="1038" t="s">
        <v>2286</v>
      </c>
      <c r="G249" s="1038"/>
      <c r="H249" s="650" t="s">
        <v>2287</v>
      </c>
      <c r="I249" s="650" t="s">
        <v>2288</v>
      </c>
      <c r="J249" s="650" t="s">
        <v>2289</v>
      </c>
      <c r="K249" s="658">
        <v>6</v>
      </c>
      <c r="L249" s="656">
        <v>44136</v>
      </c>
      <c r="M249" s="656">
        <v>44319</v>
      </c>
      <c r="N249" s="657">
        <f t="shared" si="8"/>
        <v>26.142857142857142</v>
      </c>
      <c r="O249" s="653">
        <v>1</v>
      </c>
      <c r="P249" s="653">
        <f t="shared" si="9"/>
        <v>1</v>
      </c>
      <c r="Q249" s="655" t="str">
        <f>IF(ISNUMBER(P249),IF(P249=100%,"CUMPLIDA",IF(AND(ISNUMBER(M249),ISNUMBER(ITRC!$Q$5)), IF(M249&lt;ITRC!$Q$5,"INCUMPLIDA","PROCESO"), "VALIDAR FECHA")),"SIN VALOR AVANCE")</f>
        <v>CUMPLIDA</v>
      </c>
      <c r="R249" s="654" t="s">
        <v>2290</v>
      </c>
    </row>
    <row r="250" spans="2:18" ht="90.75" x14ac:dyDescent="0.2">
      <c r="B250" s="80" t="s">
        <v>14</v>
      </c>
      <c r="C250" s="81" t="s">
        <v>9</v>
      </c>
      <c r="D250" s="1037"/>
      <c r="E250" s="1037"/>
      <c r="F250" s="1038"/>
      <c r="G250" s="1038"/>
      <c r="H250" s="650" t="s">
        <v>2291</v>
      </c>
      <c r="I250" s="650" t="s">
        <v>2292</v>
      </c>
      <c r="J250" s="650" t="s">
        <v>2293</v>
      </c>
      <c r="K250" s="658">
        <v>1</v>
      </c>
      <c r="L250" s="656">
        <v>44119</v>
      </c>
      <c r="M250" s="656">
        <v>44228</v>
      </c>
      <c r="N250" s="657">
        <f t="shared" si="8"/>
        <v>15.571428571428571</v>
      </c>
      <c r="O250" s="653">
        <v>1</v>
      </c>
      <c r="P250" s="653">
        <f t="shared" si="9"/>
        <v>1</v>
      </c>
      <c r="Q250" s="655" t="str">
        <f>IF(ISNUMBER(P250),IF(P250=100%,"CUMPLIDA",IF(AND(ISNUMBER(M250),ISNUMBER(ITRC!$Q$5)), IF(M250&lt;ITRC!$Q$5,"INCUMPLIDA","PROCESO"), "VALIDAR FECHA")),"SIN VALOR AVANCE")</f>
        <v>CUMPLIDA</v>
      </c>
      <c r="R250" s="654" t="s">
        <v>2278</v>
      </c>
    </row>
    <row r="251" spans="2:18" ht="120.75" x14ac:dyDescent="0.2">
      <c r="B251" s="80" t="s">
        <v>14</v>
      </c>
      <c r="C251" s="81" t="s">
        <v>9</v>
      </c>
      <c r="D251" s="1037"/>
      <c r="E251" s="1037"/>
      <c r="F251" s="1038" t="s">
        <v>2294</v>
      </c>
      <c r="G251" s="1038"/>
      <c r="H251" s="650" t="s">
        <v>2295</v>
      </c>
      <c r="I251" s="650" t="s">
        <v>2296</v>
      </c>
      <c r="J251" s="650" t="s">
        <v>2289</v>
      </c>
      <c r="K251" s="658">
        <v>12</v>
      </c>
      <c r="L251" s="656">
        <v>44242</v>
      </c>
      <c r="M251" s="656">
        <v>44607</v>
      </c>
      <c r="N251" s="657">
        <f t="shared" si="8"/>
        <v>52.142857142857146</v>
      </c>
      <c r="O251" s="653">
        <v>1</v>
      </c>
      <c r="P251" s="653">
        <f t="shared" si="9"/>
        <v>1</v>
      </c>
      <c r="Q251" s="655" t="str">
        <f>IF(ISNUMBER(P251),IF(P251=100%,"CUMPLIDA",IF(AND(ISNUMBER(M251),ISNUMBER(ITRC!$Q$5)), IF(M251&lt;ITRC!$Q$5,"INCUMPLIDA","PROCESO"), "VALIDAR FECHA")),"SIN VALOR AVANCE")</f>
        <v>CUMPLIDA</v>
      </c>
      <c r="R251" s="654" t="s">
        <v>2290</v>
      </c>
    </row>
    <row r="252" spans="2:18" ht="90.75" x14ac:dyDescent="0.2">
      <c r="B252" s="80" t="s">
        <v>14</v>
      </c>
      <c r="C252" s="81" t="s">
        <v>9</v>
      </c>
      <c r="D252" s="1037"/>
      <c r="E252" s="1037"/>
      <c r="F252" s="1038"/>
      <c r="G252" s="1038"/>
      <c r="H252" s="650" t="s">
        <v>2297</v>
      </c>
      <c r="I252" s="650" t="s">
        <v>2298</v>
      </c>
      <c r="J252" s="650" t="s">
        <v>2299</v>
      </c>
      <c r="K252" s="658">
        <v>1</v>
      </c>
      <c r="L252" s="656">
        <v>44105</v>
      </c>
      <c r="M252" s="656">
        <v>44119</v>
      </c>
      <c r="N252" s="657">
        <f t="shared" si="8"/>
        <v>2</v>
      </c>
      <c r="O252" s="653">
        <v>1</v>
      </c>
      <c r="P252" s="653">
        <f t="shared" si="9"/>
        <v>1</v>
      </c>
      <c r="Q252" s="655" t="str">
        <f>IF(ISNUMBER(P252),IF(P252=100%,"CUMPLIDA",IF(AND(ISNUMBER(M252),ISNUMBER(ITRC!$Q$5)), IF(M252&lt;ITRC!$Q$5,"INCUMPLIDA","PROCESO"), "VALIDAR FECHA")),"SIN VALOR AVANCE")</f>
        <v>CUMPLIDA</v>
      </c>
      <c r="R252" s="654" t="s">
        <v>2278</v>
      </c>
    </row>
    <row r="253" spans="2:18" ht="105.75" x14ac:dyDescent="0.2">
      <c r="B253" s="80" t="s">
        <v>14</v>
      </c>
      <c r="C253" s="81" t="s">
        <v>9</v>
      </c>
      <c r="D253" s="1037"/>
      <c r="E253" s="1037"/>
      <c r="F253" s="1038" t="s">
        <v>2300</v>
      </c>
      <c r="G253" s="1038"/>
      <c r="H253" s="650" t="s">
        <v>2301</v>
      </c>
      <c r="I253" s="650" t="s">
        <v>2302</v>
      </c>
      <c r="J253" s="650" t="s">
        <v>2303</v>
      </c>
      <c r="K253" s="658">
        <v>1</v>
      </c>
      <c r="L253" s="656">
        <v>44120</v>
      </c>
      <c r="M253" s="656">
        <v>44134</v>
      </c>
      <c r="N253" s="657">
        <f t="shared" si="8"/>
        <v>2</v>
      </c>
      <c r="O253" s="653">
        <v>1</v>
      </c>
      <c r="P253" s="653">
        <f t="shared" si="9"/>
        <v>1</v>
      </c>
      <c r="Q253" s="655" t="str">
        <f>IF(ISNUMBER(P253),IF(P253=100%,"CUMPLIDA",IF(AND(ISNUMBER(M253),ISNUMBER(ITRC!$Q$5)), IF(M253&lt;ITRC!$Q$5,"INCUMPLIDA","PROCESO"), "VALIDAR FECHA")),"SIN VALOR AVANCE")</f>
        <v>CUMPLIDA</v>
      </c>
      <c r="R253" s="654" t="s">
        <v>2304</v>
      </c>
    </row>
    <row r="254" spans="2:18" ht="105.75" x14ac:dyDescent="0.2">
      <c r="B254" s="80" t="s">
        <v>14</v>
      </c>
      <c r="C254" s="81" t="s">
        <v>9</v>
      </c>
      <c r="D254" s="1037"/>
      <c r="E254" s="1037"/>
      <c r="F254" s="1038"/>
      <c r="G254" s="1038"/>
      <c r="H254" s="650" t="s">
        <v>2305</v>
      </c>
      <c r="I254" s="650" t="s">
        <v>2306</v>
      </c>
      <c r="J254" s="650" t="s">
        <v>2307</v>
      </c>
      <c r="K254" s="658">
        <v>1</v>
      </c>
      <c r="L254" s="656">
        <v>44134</v>
      </c>
      <c r="M254" s="656">
        <v>44592</v>
      </c>
      <c r="N254" s="657">
        <f t="shared" si="8"/>
        <v>65.428571428571431</v>
      </c>
      <c r="O254" s="653">
        <v>1</v>
      </c>
      <c r="P254" s="653">
        <f t="shared" si="9"/>
        <v>1</v>
      </c>
      <c r="Q254" s="655" t="str">
        <f>IF(ISNUMBER(P254),IF(P254=100%,"CUMPLIDA",IF(AND(ISNUMBER(M254),ISNUMBER(ITRC!$Q$5)), IF(M254&lt;ITRC!$Q$5,"INCUMPLIDA","PROCESO"), "VALIDAR FECHA")),"SIN VALOR AVANCE")</f>
        <v>CUMPLIDA</v>
      </c>
      <c r="R254" s="654" t="s">
        <v>2304</v>
      </c>
    </row>
    <row r="255" spans="2:18" ht="113.45" customHeight="1" x14ac:dyDescent="0.2">
      <c r="B255" s="80" t="s">
        <v>14</v>
      </c>
      <c r="C255" s="81" t="s">
        <v>9</v>
      </c>
      <c r="D255" s="1037" t="s">
        <v>2308</v>
      </c>
      <c r="E255" s="1037" t="s">
        <v>1555</v>
      </c>
      <c r="F255" s="1038" t="s">
        <v>2309</v>
      </c>
      <c r="G255" s="1038" t="s">
        <v>2310</v>
      </c>
      <c r="H255" s="650" t="s">
        <v>2311</v>
      </c>
      <c r="I255" s="650" t="s">
        <v>2312</v>
      </c>
      <c r="J255" s="650" t="s">
        <v>2313</v>
      </c>
      <c r="K255" s="658">
        <v>1</v>
      </c>
      <c r="L255" s="656">
        <v>44228</v>
      </c>
      <c r="M255" s="656">
        <v>44911</v>
      </c>
      <c r="N255" s="657">
        <f t="shared" si="8"/>
        <v>97.571428571428569</v>
      </c>
      <c r="O255" s="653">
        <v>0.9</v>
      </c>
      <c r="P255" s="653">
        <f t="shared" si="9"/>
        <v>0.9</v>
      </c>
      <c r="Q255" s="655" t="str">
        <f>IF(ISNUMBER(P255),IF(P255=100%,"CUMPLIDA",IF(AND(ISNUMBER(M255),ISNUMBER(ITRC!$Q$5)), IF(M255&lt;ITRC!$Q$5,"INCUMPLIDA","PROCESO"), "VALIDAR FECHA")),"SIN VALOR AVANCE")</f>
        <v>PROCESO</v>
      </c>
      <c r="R255" s="654" t="s">
        <v>2314</v>
      </c>
    </row>
    <row r="256" spans="2:18" ht="90.75" x14ac:dyDescent="0.2">
      <c r="B256" s="80" t="s">
        <v>14</v>
      </c>
      <c r="C256" s="81" t="s">
        <v>9</v>
      </c>
      <c r="D256" s="1037"/>
      <c r="E256" s="1037"/>
      <c r="F256" s="1038"/>
      <c r="G256" s="1038"/>
      <c r="H256" s="650" t="s">
        <v>2315</v>
      </c>
      <c r="I256" s="650" t="s">
        <v>2316</v>
      </c>
      <c r="J256" s="650" t="s">
        <v>2317</v>
      </c>
      <c r="K256" s="658">
        <v>1</v>
      </c>
      <c r="L256" s="656">
        <v>44228</v>
      </c>
      <c r="M256" s="656">
        <v>44561</v>
      </c>
      <c r="N256" s="657">
        <f t="shared" si="8"/>
        <v>47.571428571428569</v>
      </c>
      <c r="O256" s="653">
        <v>1</v>
      </c>
      <c r="P256" s="653">
        <f t="shared" si="9"/>
        <v>1</v>
      </c>
      <c r="Q256" s="655" t="str">
        <f>IF(ISNUMBER(P256),IF(P256=100%,"CUMPLIDA",IF(AND(ISNUMBER(M256),ISNUMBER(ITRC!$Q$5)), IF(M256&lt;ITRC!$Q$5,"INCUMPLIDA","PROCESO"), "VALIDAR FECHA")),"SIN VALOR AVANCE")</f>
        <v>CUMPLIDA</v>
      </c>
      <c r="R256" s="654" t="s">
        <v>2314</v>
      </c>
    </row>
    <row r="257" spans="2:18" ht="45" customHeight="1" x14ac:dyDescent="0.2">
      <c r="B257" s="80" t="s">
        <v>14</v>
      </c>
      <c r="C257" s="81" t="s">
        <v>9</v>
      </c>
      <c r="D257" s="1037"/>
      <c r="E257" s="1037"/>
      <c r="F257" s="1038" t="s">
        <v>2318</v>
      </c>
      <c r="G257" s="1038"/>
      <c r="H257" s="650" t="s">
        <v>2319</v>
      </c>
      <c r="I257" s="650" t="s">
        <v>2316</v>
      </c>
      <c r="J257" s="650" t="s">
        <v>2317</v>
      </c>
      <c r="K257" s="658">
        <v>1</v>
      </c>
      <c r="L257" s="656">
        <v>44228</v>
      </c>
      <c r="M257" s="656" t="s">
        <v>2320</v>
      </c>
      <c r="N257" s="657" t="e">
        <f t="shared" si="8"/>
        <v>#VALUE!</v>
      </c>
      <c r="O257" s="653">
        <v>1</v>
      </c>
      <c r="P257" s="653">
        <f t="shared" si="9"/>
        <v>1</v>
      </c>
      <c r="Q257" s="655" t="str">
        <f>IF(ISNUMBER(P257),IF(P257=100%,"CUMPLIDA",IF(AND(ISNUMBER(M257),ISNUMBER(ITRC!$Q$5)), IF(M257&lt;ITRC!$Q$5,"INCUMPLIDA","PROCESO"), "VALIDAR FECHA")),"SIN VALOR AVANCE")</f>
        <v>CUMPLIDA</v>
      </c>
      <c r="R257" s="654" t="s">
        <v>2314</v>
      </c>
    </row>
    <row r="258" spans="2:18" ht="90.75" x14ac:dyDescent="0.2">
      <c r="B258" s="80" t="s">
        <v>14</v>
      </c>
      <c r="C258" s="81" t="s">
        <v>9</v>
      </c>
      <c r="D258" s="1037"/>
      <c r="E258" s="1037"/>
      <c r="F258" s="1038"/>
      <c r="G258" s="1038"/>
      <c r="H258" s="650" t="s">
        <v>2321</v>
      </c>
      <c r="I258" s="650" t="s">
        <v>2322</v>
      </c>
      <c r="J258" s="650" t="s">
        <v>2323</v>
      </c>
      <c r="K258" s="653">
        <v>1</v>
      </c>
      <c r="L258" s="656">
        <v>44228</v>
      </c>
      <c r="M258" s="656">
        <v>44561</v>
      </c>
      <c r="N258" s="657">
        <f t="shared" si="8"/>
        <v>47.571428571428569</v>
      </c>
      <c r="O258" s="653">
        <v>1</v>
      </c>
      <c r="P258" s="653">
        <f t="shared" si="9"/>
        <v>1</v>
      </c>
      <c r="Q258" s="655" t="str">
        <f>IF(ISNUMBER(P258),IF(P258=100%,"CUMPLIDA",IF(AND(ISNUMBER(M258),ISNUMBER(ITRC!$Q$5)), IF(M258&lt;ITRC!$Q$5,"INCUMPLIDA","PROCESO"), "VALIDAR FECHA")),"SIN VALOR AVANCE")</f>
        <v>CUMPLIDA</v>
      </c>
      <c r="R258" s="654" t="s">
        <v>2314</v>
      </c>
    </row>
    <row r="259" spans="2:18" ht="90.75" x14ac:dyDescent="0.2">
      <c r="B259" s="80" t="s">
        <v>14</v>
      </c>
      <c r="C259" s="81" t="s">
        <v>9</v>
      </c>
      <c r="D259" s="1037"/>
      <c r="E259" s="1037"/>
      <c r="F259" s="1038"/>
      <c r="G259" s="1038"/>
      <c r="H259" s="650" t="s">
        <v>2324</v>
      </c>
      <c r="I259" s="650" t="s">
        <v>2325</v>
      </c>
      <c r="J259" s="650" t="s">
        <v>2326</v>
      </c>
      <c r="K259" s="653">
        <v>1</v>
      </c>
      <c r="L259" s="656">
        <v>44228</v>
      </c>
      <c r="M259" s="656">
        <v>44561</v>
      </c>
      <c r="N259" s="657">
        <f t="shared" si="8"/>
        <v>47.571428571428569</v>
      </c>
      <c r="O259" s="653">
        <v>1</v>
      </c>
      <c r="P259" s="653">
        <f t="shared" si="9"/>
        <v>1</v>
      </c>
      <c r="Q259" s="655" t="str">
        <f>IF(ISNUMBER(P259),IF(P259=100%,"CUMPLIDA",IF(AND(ISNUMBER(M259),ISNUMBER(ITRC!$Q$5)), IF(M259&lt;ITRC!$Q$5,"INCUMPLIDA","PROCESO"), "VALIDAR FECHA")),"SIN VALOR AVANCE")</f>
        <v>CUMPLIDA</v>
      </c>
      <c r="R259" s="654" t="s">
        <v>2314</v>
      </c>
    </row>
    <row r="260" spans="2:18" ht="60" customHeight="1" x14ac:dyDescent="0.2">
      <c r="B260" s="80" t="s">
        <v>14</v>
      </c>
      <c r="C260" s="81" t="s">
        <v>9</v>
      </c>
      <c r="D260" s="1037"/>
      <c r="E260" s="1037"/>
      <c r="F260" s="1038" t="s">
        <v>2327</v>
      </c>
      <c r="G260" s="1038"/>
      <c r="H260" s="650" t="s">
        <v>2328</v>
      </c>
      <c r="I260" s="650" t="s">
        <v>2322</v>
      </c>
      <c r="J260" s="650" t="s">
        <v>2323</v>
      </c>
      <c r="K260" s="653">
        <v>1</v>
      </c>
      <c r="L260" s="656">
        <v>44228</v>
      </c>
      <c r="M260" s="656">
        <v>44561</v>
      </c>
      <c r="N260" s="657">
        <f t="shared" si="8"/>
        <v>47.571428571428569</v>
      </c>
      <c r="O260" s="653">
        <v>1</v>
      </c>
      <c r="P260" s="653">
        <f t="shared" si="9"/>
        <v>1</v>
      </c>
      <c r="Q260" s="655" t="str">
        <f>IF(ISNUMBER(P260),IF(P260=100%,"CUMPLIDA",IF(AND(ISNUMBER(M260),ISNUMBER(ITRC!$Q$5)), IF(M260&lt;ITRC!$Q$5,"INCUMPLIDA","PROCESO"), "VALIDAR FECHA")),"SIN VALOR AVANCE")</f>
        <v>CUMPLIDA</v>
      </c>
      <c r="R260" s="654" t="s">
        <v>2314</v>
      </c>
    </row>
    <row r="261" spans="2:18" ht="90.75" x14ac:dyDescent="0.2">
      <c r="B261" s="80" t="s">
        <v>14</v>
      </c>
      <c r="C261" s="81" t="s">
        <v>9</v>
      </c>
      <c r="D261" s="1037"/>
      <c r="E261" s="1037"/>
      <c r="F261" s="1038"/>
      <c r="G261" s="1038"/>
      <c r="H261" s="650" t="s">
        <v>2329</v>
      </c>
      <c r="I261" s="650" t="s">
        <v>2330</v>
      </c>
      <c r="J261" s="650" t="s">
        <v>2331</v>
      </c>
      <c r="K261" s="653">
        <v>1</v>
      </c>
      <c r="L261" s="656">
        <v>44228</v>
      </c>
      <c r="M261" s="656">
        <v>44561</v>
      </c>
      <c r="N261" s="657">
        <f t="shared" si="8"/>
        <v>47.571428571428569</v>
      </c>
      <c r="O261" s="653">
        <v>1</v>
      </c>
      <c r="P261" s="653">
        <f t="shared" si="9"/>
        <v>1</v>
      </c>
      <c r="Q261" s="655" t="str">
        <f>IF(ISNUMBER(P261),IF(P261=100%,"CUMPLIDA",IF(AND(ISNUMBER(M261),ISNUMBER(ITRC!$Q$5)), IF(M261&lt;ITRC!$Q$5,"INCUMPLIDA","PROCESO"), "VALIDAR FECHA")),"SIN VALOR AVANCE")</f>
        <v>CUMPLIDA</v>
      </c>
      <c r="R261" s="654" t="s">
        <v>2314</v>
      </c>
    </row>
    <row r="262" spans="2:18" ht="45" customHeight="1" x14ac:dyDescent="0.2">
      <c r="B262" s="80" t="s">
        <v>14</v>
      </c>
      <c r="C262" s="81" t="s">
        <v>9</v>
      </c>
      <c r="D262" s="1037" t="s">
        <v>2332</v>
      </c>
      <c r="E262" s="1037" t="s">
        <v>2016</v>
      </c>
      <c r="F262" s="1038" t="s">
        <v>2333</v>
      </c>
      <c r="G262" s="1038" t="s">
        <v>2334</v>
      </c>
      <c r="H262" s="650" t="s">
        <v>2335</v>
      </c>
      <c r="I262" s="650" t="s">
        <v>2336</v>
      </c>
      <c r="J262" s="650" t="s">
        <v>2337</v>
      </c>
      <c r="K262" s="658">
        <v>1</v>
      </c>
      <c r="L262" s="656">
        <v>44712</v>
      </c>
      <c r="M262" s="656">
        <v>44925</v>
      </c>
      <c r="N262" s="657">
        <f>(M262-L262)/7</f>
        <v>30.428571428571427</v>
      </c>
      <c r="O262" s="653">
        <v>1</v>
      </c>
      <c r="P262" s="653">
        <f>O262</f>
        <v>1</v>
      </c>
      <c r="Q262" s="655" t="str">
        <f>IF(ISNUMBER(P262),IF(P262=100%,"CUMPLIDA",IF(AND(ISNUMBER(M262),ISNUMBER(ITRC!$Q$5)), IF(M262&lt;ITRC!$Q$5,"INCUMPLIDA","PROCESO"), "VALIDAR FECHA")),"SIN VALOR AVANCE")</f>
        <v>CUMPLIDA</v>
      </c>
      <c r="R262" s="654" t="s">
        <v>2338</v>
      </c>
    </row>
    <row r="263" spans="2:18" ht="45.75" x14ac:dyDescent="0.2">
      <c r="B263" s="80" t="s">
        <v>14</v>
      </c>
      <c r="C263" s="81" t="s">
        <v>9</v>
      </c>
      <c r="D263" s="1037"/>
      <c r="E263" s="1037"/>
      <c r="F263" s="1038"/>
      <c r="G263" s="1038"/>
      <c r="H263" s="650" t="s">
        <v>2339</v>
      </c>
      <c r="I263" s="650" t="s">
        <v>2340</v>
      </c>
      <c r="J263" s="650" t="s">
        <v>2341</v>
      </c>
      <c r="K263" s="658">
        <v>1</v>
      </c>
      <c r="L263" s="656">
        <v>44713</v>
      </c>
      <c r="M263" s="656">
        <v>44926</v>
      </c>
      <c r="N263" s="657">
        <f t="shared" ref="N263:N269" si="10">(M263-L263)/7</f>
        <v>30.428571428571427</v>
      </c>
      <c r="O263" s="653">
        <v>1</v>
      </c>
      <c r="P263" s="653">
        <f t="shared" ref="P263:P269" si="11">O263</f>
        <v>1</v>
      </c>
      <c r="Q263" s="655" t="str">
        <f>IF(ISNUMBER(P263),IF(P263=100%,"CUMPLIDA",IF(AND(ISNUMBER(M263),ISNUMBER(ITRC!$Q$5)), IF(M263&lt;ITRC!$Q$5,"INCUMPLIDA","PROCESO"), "VALIDAR FECHA")),"SIN VALOR AVANCE")</f>
        <v>CUMPLIDA</v>
      </c>
      <c r="R263" s="654" t="s">
        <v>2342</v>
      </c>
    </row>
    <row r="264" spans="2:18" ht="75" x14ac:dyDescent="0.2">
      <c r="B264" s="80" t="s">
        <v>14</v>
      </c>
      <c r="C264" s="81" t="s">
        <v>9</v>
      </c>
      <c r="D264" s="1037"/>
      <c r="E264" s="1037"/>
      <c r="F264" s="1038"/>
      <c r="G264" s="1038"/>
      <c r="H264" s="650" t="s">
        <v>2343</v>
      </c>
      <c r="I264" s="650" t="s">
        <v>2344</v>
      </c>
      <c r="J264" s="650" t="s">
        <v>2345</v>
      </c>
      <c r="K264" s="658">
        <v>6</v>
      </c>
      <c r="L264" s="656">
        <v>44713</v>
      </c>
      <c r="M264" s="656">
        <v>44926</v>
      </c>
      <c r="N264" s="657">
        <f t="shared" si="10"/>
        <v>30.428571428571427</v>
      </c>
      <c r="O264" s="653">
        <v>0.66659999999999997</v>
      </c>
      <c r="P264" s="653">
        <f t="shared" si="11"/>
        <v>0.66659999999999997</v>
      </c>
      <c r="Q264" s="655" t="str">
        <f>IF(ISNUMBER(P264),IF(P264=100%,"CUMPLIDA",IF(AND(ISNUMBER(M264),ISNUMBER(ITRC!$Q$5)), IF(M264&lt;ITRC!$Q$5,"INCUMPLIDA","PROCESO"), "VALIDAR FECHA")),"SIN VALOR AVANCE")</f>
        <v>PROCESO</v>
      </c>
      <c r="R264" s="654" t="s">
        <v>2346</v>
      </c>
    </row>
    <row r="265" spans="2:18" ht="75" x14ac:dyDescent="0.2">
      <c r="B265" s="80" t="s">
        <v>14</v>
      </c>
      <c r="C265" s="81" t="s">
        <v>9</v>
      </c>
      <c r="D265" s="1037"/>
      <c r="E265" s="1037"/>
      <c r="F265" s="1038"/>
      <c r="G265" s="1038"/>
      <c r="H265" s="650" t="s">
        <v>2347</v>
      </c>
      <c r="I265" s="650" t="s">
        <v>2348</v>
      </c>
      <c r="J265" s="650" t="s">
        <v>2349</v>
      </c>
      <c r="K265" s="658">
        <v>1</v>
      </c>
      <c r="L265" s="656">
        <v>44712</v>
      </c>
      <c r="M265" s="656">
        <v>44834</v>
      </c>
      <c r="N265" s="657">
        <f t="shared" si="10"/>
        <v>17.428571428571427</v>
      </c>
      <c r="O265" s="653">
        <v>1</v>
      </c>
      <c r="P265" s="653">
        <f t="shared" si="11"/>
        <v>1</v>
      </c>
      <c r="Q265" s="655" t="str">
        <f>IF(ISNUMBER(P265),IF(P265=100%,"CUMPLIDA",IF(AND(ISNUMBER(M265),ISNUMBER(ITRC!$Q$5)), IF(M265&lt;ITRC!$Q$5,"INCUMPLIDA","PROCESO"), "VALIDAR FECHA")),"SIN VALOR AVANCE")</f>
        <v>CUMPLIDA</v>
      </c>
      <c r="R265" s="654" t="s">
        <v>2350</v>
      </c>
    </row>
    <row r="266" spans="2:18" ht="90" customHeight="1" x14ac:dyDescent="0.2">
      <c r="B266" s="80" t="s">
        <v>14</v>
      </c>
      <c r="C266" s="81" t="s">
        <v>9</v>
      </c>
      <c r="D266" s="1037"/>
      <c r="E266" s="1037"/>
      <c r="F266" s="1038" t="s">
        <v>2351</v>
      </c>
      <c r="G266" s="1038"/>
      <c r="H266" s="650" t="s">
        <v>2352</v>
      </c>
      <c r="I266" s="650" t="s">
        <v>2353</v>
      </c>
      <c r="J266" s="650" t="s">
        <v>2354</v>
      </c>
      <c r="K266" s="658">
        <v>1</v>
      </c>
      <c r="L266" s="656">
        <v>44727</v>
      </c>
      <c r="M266" s="656">
        <v>44849</v>
      </c>
      <c r="N266" s="657">
        <f t="shared" si="10"/>
        <v>17.428571428571427</v>
      </c>
      <c r="O266" s="653">
        <v>1</v>
      </c>
      <c r="P266" s="653">
        <f t="shared" si="11"/>
        <v>1</v>
      </c>
      <c r="Q266" s="655" t="str">
        <f>IF(ISNUMBER(P266),IF(P266=100%,"CUMPLIDA",IF(AND(ISNUMBER(M266),ISNUMBER(ITRC!$Q$5)), IF(M266&lt;ITRC!$Q$5,"INCUMPLIDA","PROCESO"), "VALIDAR FECHA")),"SIN VALOR AVANCE")</f>
        <v>CUMPLIDA</v>
      </c>
      <c r="R266" s="654" t="s">
        <v>2350</v>
      </c>
    </row>
    <row r="267" spans="2:18" ht="90" customHeight="1" x14ac:dyDescent="0.2">
      <c r="B267" s="80" t="s">
        <v>14</v>
      </c>
      <c r="C267" s="81" t="s">
        <v>9</v>
      </c>
      <c r="D267" s="1037"/>
      <c r="E267" s="1037"/>
      <c r="F267" s="1038"/>
      <c r="G267" s="1038"/>
      <c r="H267" s="650" t="s">
        <v>2355</v>
      </c>
      <c r="I267" s="650" t="s">
        <v>2356</v>
      </c>
      <c r="J267" s="650" t="s">
        <v>2357</v>
      </c>
      <c r="K267" s="658">
        <v>1</v>
      </c>
      <c r="L267" s="656">
        <v>44743</v>
      </c>
      <c r="M267" s="656">
        <v>44865</v>
      </c>
      <c r="N267" s="657">
        <f t="shared" si="10"/>
        <v>17.428571428571427</v>
      </c>
      <c r="O267" s="653">
        <v>1</v>
      </c>
      <c r="P267" s="653">
        <f t="shared" si="11"/>
        <v>1</v>
      </c>
      <c r="Q267" s="655" t="str">
        <f>IF(ISNUMBER(P267),IF(P267=100%,"CUMPLIDA",IF(AND(ISNUMBER(M267),ISNUMBER(ITRC!$Q$5)), IF(M267&lt;ITRC!$Q$5,"INCUMPLIDA","PROCESO"), "VALIDAR FECHA")),"SIN VALOR AVANCE")</f>
        <v>CUMPLIDA</v>
      </c>
      <c r="R267" s="654" t="s">
        <v>2346</v>
      </c>
    </row>
    <row r="268" spans="2:18" ht="45.75" x14ac:dyDescent="0.2">
      <c r="B268" s="80" t="s">
        <v>14</v>
      </c>
      <c r="C268" s="81" t="s">
        <v>9</v>
      </c>
      <c r="D268" s="1037"/>
      <c r="E268" s="1037"/>
      <c r="F268" s="1038"/>
      <c r="G268" s="1038"/>
      <c r="H268" s="650" t="s">
        <v>2358</v>
      </c>
      <c r="I268" s="650" t="s">
        <v>2359</v>
      </c>
      <c r="J268" s="650" t="s">
        <v>2360</v>
      </c>
      <c r="K268" s="658">
        <v>2</v>
      </c>
      <c r="L268" s="656">
        <v>44713</v>
      </c>
      <c r="M268" s="656">
        <v>44926</v>
      </c>
      <c r="N268" s="657">
        <f t="shared" si="10"/>
        <v>30.428571428571427</v>
      </c>
      <c r="O268" s="653">
        <v>1</v>
      </c>
      <c r="P268" s="653">
        <f t="shared" si="11"/>
        <v>1</v>
      </c>
      <c r="Q268" s="655" t="str">
        <f>IF(ISNUMBER(P268),IF(P268=100%,"CUMPLIDA",IF(AND(ISNUMBER(M268),ISNUMBER(ITRC!$Q$5)), IF(M268&lt;ITRC!$Q$5,"INCUMPLIDA","PROCESO"), "VALIDAR FECHA")),"SIN VALOR AVANCE")</f>
        <v>CUMPLIDA</v>
      </c>
      <c r="R268" s="654" t="s">
        <v>2361</v>
      </c>
    </row>
    <row r="269" spans="2:18" ht="60" x14ac:dyDescent="0.2">
      <c r="B269" s="80" t="s">
        <v>14</v>
      </c>
      <c r="C269" s="81" t="s">
        <v>9</v>
      </c>
      <c r="D269" s="1037"/>
      <c r="E269" s="1037"/>
      <c r="F269" s="1038"/>
      <c r="G269" s="1038"/>
      <c r="H269" s="650" t="s">
        <v>2362</v>
      </c>
      <c r="I269" s="650" t="s">
        <v>2362</v>
      </c>
      <c r="J269" s="650" t="s">
        <v>2363</v>
      </c>
      <c r="K269" s="658">
        <v>1</v>
      </c>
      <c r="L269" s="656">
        <v>44713</v>
      </c>
      <c r="M269" s="656">
        <v>44926</v>
      </c>
      <c r="N269" s="657">
        <f t="shared" si="10"/>
        <v>30.428571428571427</v>
      </c>
      <c r="O269" s="653">
        <v>1</v>
      </c>
      <c r="P269" s="653">
        <f t="shared" si="11"/>
        <v>1</v>
      </c>
      <c r="Q269" s="655" t="str">
        <f>IF(ISNUMBER(P269),IF(P269=100%,"CUMPLIDA",IF(AND(ISNUMBER(M269),ISNUMBER(ITRC!$Q$5)), IF(M269&lt;ITRC!$Q$5,"INCUMPLIDA","PROCESO"), "VALIDAR FECHA")),"SIN VALOR AVANCE")</f>
        <v>CUMPLIDA</v>
      </c>
      <c r="R269" s="654" t="s">
        <v>2361</v>
      </c>
    </row>
    <row r="270" spans="2:18" ht="120" x14ac:dyDescent="0.2">
      <c r="B270" s="80" t="s">
        <v>14</v>
      </c>
      <c r="C270" s="81" t="s">
        <v>9</v>
      </c>
      <c r="D270" s="1037" t="s">
        <v>2364</v>
      </c>
      <c r="E270" s="1037" t="s">
        <v>2016</v>
      </c>
      <c r="F270" s="1038" t="s">
        <v>2365</v>
      </c>
      <c r="G270" s="1038" t="s">
        <v>2366</v>
      </c>
      <c r="H270" s="650" t="s">
        <v>2367</v>
      </c>
      <c r="I270" s="650" t="s">
        <v>2368</v>
      </c>
      <c r="J270" s="650" t="s">
        <v>2369</v>
      </c>
      <c r="K270" s="658">
        <v>4</v>
      </c>
      <c r="L270" s="656">
        <v>44805</v>
      </c>
      <c r="M270" s="656">
        <v>45168</v>
      </c>
      <c r="N270" s="657">
        <f>(M270-L270)/7</f>
        <v>51.857142857142854</v>
      </c>
      <c r="O270" s="653">
        <v>0</v>
      </c>
      <c r="P270" s="653">
        <f>(O270)</f>
        <v>0</v>
      </c>
      <c r="Q270" s="655" t="str">
        <f>IF(ISNUMBER(P270),IF(P270=100%,"CUMPLIDA",IF(AND(ISNUMBER(M270),ISNUMBER(ITRC!$Q$5)), IF(M270&lt;ITRC!$Q$5,"INCUMPLIDA","PROCESO"), "VALIDAR FECHA")),"SIN VALOR AVANCE")</f>
        <v>PROCESO</v>
      </c>
      <c r="R270" s="654" t="s">
        <v>2370</v>
      </c>
    </row>
    <row r="271" spans="2:18" ht="45.75" x14ac:dyDescent="0.2">
      <c r="B271" s="80" t="s">
        <v>14</v>
      </c>
      <c r="C271" s="81" t="s">
        <v>9</v>
      </c>
      <c r="D271" s="1037"/>
      <c r="E271" s="1037"/>
      <c r="F271" s="1038"/>
      <c r="G271" s="1038"/>
      <c r="H271" s="1038" t="s">
        <v>2371</v>
      </c>
      <c r="I271" s="650" t="s">
        <v>2372</v>
      </c>
      <c r="J271" s="650" t="s">
        <v>2373</v>
      </c>
      <c r="K271" s="658">
        <v>1</v>
      </c>
      <c r="L271" s="656">
        <v>44805</v>
      </c>
      <c r="M271" s="656">
        <v>44926</v>
      </c>
      <c r="N271" s="657">
        <f t="shared" ref="N271:N278" si="12">(M271-L271)/7</f>
        <v>17.285714285714285</v>
      </c>
      <c r="O271" s="653">
        <v>0</v>
      </c>
      <c r="P271" s="653">
        <f t="shared" ref="P271:P278" si="13">(O271)</f>
        <v>0</v>
      </c>
      <c r="Q271" s="655" t="str">
        <f>IF(ISNUMBER(P271),IF(P271=100%,"CUMPLIDA",IF(AND(ISNUMBER(M271),ISNUMBER(ITRC!$Q$5)), IF(M271&lt;ITRC!$Q$5,"INCUMPLIDA","PROCESO"), "VALIDAR FECHA")),"SIN VALOR AVANCE")</f>
        <v>PROCESO</v>
      </c>
      <c r="R271" s="654" t="s">
        <v>2374</v>
      </c>
    </row>
    <row r="272" spans="2:18" ht="60.75" x14ac:dyDescent="0.2">
      <c r="B272" s="80" t="s">
        <v>14</v>
      </c>
      <c r="C272" s="81" t="s">
        <v>9</v>
      </c>
      <c r="D272" s="1037"/>
      <c r="E272" s="1037"/>
      <c r="F272" s="1038"/>
      <c r="G272" s="1038"/>
      <c r="H272" s="1038"/>
      <c r="I272" s="650" t="s">
        <v>2375</v>
      </c>
      <c r="J272" s="650" t="s">
        <v>2373</v>
      </c>
      <c r="K272" s="658">
        <v>1</v>
      </c>
      <c r="L272" s="656">
        <v>44805</v>
      </c>
      <c r="M272" s="656">
        <v>44926</v>
      </c>
      <c r="N272" s="657">
        <f t="shared" si="12"/>
        <v>17.285714285714285</v>
      </c>
      <c r="O272" s="653">
        <v>0</v>
      </c>
      <c r="P272" s="653">
        <f t="shared" si="13"/>
        <v>0</v>
      </c>
      <c r="Q272" s="655" t="str">
        <f>IF(ISNUMBER(P272),IF(P272=100%,"CUMPLIDA",IF(AND(ISNUMBER(M272),ISNUMBER(ITRC!$Q$5)), IF(M272&lt;ITRC!$Q$5,"INCUMPLIDA","PROCESO"), "VALIDAR FECHA")),"SIN VALOR AVANCE")</f>
        <v>PROCESO</v>
      </c>
      <c r="R272" s="654" t="s">
        <v>2370</v>
      </c>
    </row>
    <row r="273" spans="2:18" ht="45.75" x14ac:dyDescent="0.2">
      <c r="B273" s="80" t="s">
        <v>14</v>
      </c>
      <c r="C273" s="81" t="s">
        <v>9</v>
      </c>
      <c r="D273" s="1037"/>
      <c r="E273" s="1037"/>
      <c r="F273" s="1038"/>
      <c r="G273" s="1038"/>
      <c r="H273" s="650" t="s">
        <v>2376</v>
      </c>
      <c r="I273" s="650" t="s">
        <v>2377</v>
      </c>
      <c r="J273" s="650" t="s">
        <v>1342</v>
      </c>
      <c r="K273" s="653">
        <v>1</v>
      </c>
      <c r="L273" s="656">
        <v>44835</v>
      </c>
      <c r="M273" s="656">
        <v>45199</v>
      </c>
      <c r="N273" s="657">
        <f t="shared" si="12"/>
        <v>52</v>
      </c>
      <c r="O273" s="653">
        <v>0</v>
      </c>
      <c r="P273" s="653">
        <f t="shared" si="13"/>
        <v>0</v>
      </c>
      <c r="Q273" s="655" t="str">
        <f>IF(ISNUMBER(P273),IF(P273=100%,"CUMPLIDA",IF(AND(ISNUMBER(M273),ISNUMBER(ITRC!$Q$5)), IF(M273&lt;ITRC!$Q$5,"INCUMPLIDA","PROCESO"), "VALIDAR FECHA")),"SIN VALOR AVANCE")</f>
        <v>PROCESO</v>
      </c>
      <c r="R273" s="654" t="s">
        <v>2374</v>
      </c>
    </row>
    <row r="274" spans="2:18" ht="75" x14ac:dyDescent="0.2">
      <c r="B274" s="80" t="s">
        <v>14</v>
      </c>
      <c r="C274" s="81" t="s">
        <v>9</v>
      </c>
      <c r="D274" s="1037"/>
      <c r="E274" s="1037"/>
      <c r="F274" s="1038" t="s">
        <v>2378</v>
      </c>
      <c r="G274" s="1038"/>
      <c r="H274" s="650" t="s">
        <v>2379</v>
      </c>
      <c r="I274" s="650" t="s">
        <v>2380</v>
      </c>
      <c r="J274" s="650" t="s">
        <v>2381</v>
      </c>
      <c r="K274" s="658">
        <v>3</v>
      </c>
      <c r="L274" s="656">
        <v>44805</v>
      </c>
      <c r="M274" s="656">
        <v>44895</v>
      </c>
      <c r="N274" s="657">
        <f t="shared" si="12"/>
        <v>12.857142857142858</v>
      </c>
      <c r="O274" s="653">
        <v>0</v>
      </c>
      <c r="P274" s="653">
        <f t="shared" si="13"/>
        <v>0</v>
      </c>
      <c r="Q274" s="655" t="str">
        <f>IF(ISNUMBER(P274),IF(P274=100%,"CUMPLIDA",IF(AND(ISNUMBER(M274),ISNUMBER(ITRC!$Q$5)), IF(M274&lt;ITRC!$Q$5,"INCUMPLIDA","PROCESO"), "VALIDAR FECHA")),"SIN VALOR AVANCE")</f>
        <v>PROCESO</v>
      </c>
      <c r="R274" s="654" t="s">
        <v>2370</v>
      </c>
    </row>
    <row r="275" spans="2:18" ht="60.75" x14ac:dyDescent="0.2">
      <c r="B275" s="80" t="s">
        <v>14</v>
      </c>
      <c r="C275" s="81" t="s">
        <v>9</v>
      </c>
      <c r="D275" s="1037"/>
      <c r="E275" s="1037"/>
      <c r="F275" s="1038"/>
      <c r="G275" s="1038"/>
      <c r="H275" s="650" t="s">
        <v>2371</v>
      </c>
      <c r="I275" s="650" t="s">
        <v>2382</v>
      </c>
      <c r="J275" s="650" t="s">
        <v>2373</v>
      </c>
      <c r="K275" s="658">
        <v>1</v>
      </c>
      <c r="L275" s="656">
        <v>44805</v>
      </c>
      <c r="M275" s="656">
        <v>44926</v>
      </c>
      <c r="N275" s="657">
        <f t="shared" si="12"/>
        <v>17.285714285714285</v>
      </c>
      <c r="O275" s="653">
        <v>0</v>
      </c>
      <c r="P275" s="653">
        <f t="shared" si="13"/>
        <v>0</v>
      </c>
      <c r="Q275" s="655" t="str">
        <f>IF(ISNUMBER(P275),IF(P275=100%,"CUMPLIDA",IF(AND(ISNUMBER(M275),ISNUMBER(ITRC!$Q$5)), IF(M275&lt;ITRC!$Q$5,"INCUMPLIDA","PROCESO"), "VALIDAR FECHA")),"SIN VALOR AVANCE")</f>
        <v>PROCESO</v>
      </c>
      <c r="R275" s="654" t="s">
        <v>2370</v>
      </c>
    </row>
    <row r="276" spans="2:18" ht="90" x14ac:dyDescent="0.2">
      <c r="B276" s="80" t="s">
        <v>14</v>
      </c>
      <c r="C276" s="81" t="s">
        <v>9</v>
      </c>
      <c r="D276" s="1037"/>
      <c r="E276" s="1037"/>
      <c r="F276" s="1038"/>
      <c r="G276" s="1038"/>
      <c r="H276" s="650" t="s">
        <v>2383</v>
      </c>
      <c r="I276" s="650" t="s">
        <v>2384</v>
      </c>
      <c r="J276" s="650" t="s">
        <v>515</v>
      </c>
      <c r="K276" s="653">
        <v>1</v>
      </c>
      <c r="L276" s="656">
        <v>44835</v>
      </c>
      <c r="M276" s="656">
        <v>44956</v>
      </c>
      <c r="N276" s="657">
        <f t="shared" si="12"/>
        <v>17.285714285714285</v>
      </c>
      <c r="O276" s="653">
        <v>0</v>
      </c>
      <c r="P276" s="653">
        <f t="shared" si="13"/>
        <v>0</v>
      </c>
      <c r="Q276" s="655" t="str">
        <f>IF(ISNUMBER(P276),IF(P276=100%,"CUMPLIDA",IF(AND(ISNUMBER(M276),ISNUMBER(ITRC!$Q$5)), IF(M276&lt;ITRC!$Q$5,"INCUMPLIDA","PROCESO"), "VALIDAR FECHA")),"SIN VALOR AVANCE")</f>
        <v>PROCESO</v>
      </c>
      <c r="R276" s="654" t="s">
        <v>2370</v>
      </c>
    </row>
    <row r="277" spans="2:18" ht="90" x14ac:dyDescent="0.2">
      <c r="B277" s="80" t="s">
        <v>14</v>
      </c>
      <c r="C277" s="81" t="s">
        <v>9</v>
      </c>
      <c r="D277" s="1037"/>
      <c r="E277" s="1037"/>
      <c r="F277" s="1038"/>
      <c r="G277" s="1038"/>
      <c r="H277" s="650" t="s">
        <v>2385</v>
      </c>
      <c r="I277" s="650" t="s">
        <v>2386</v>
      </c>
      <c r="J277" s="650" t="s">
        <v>518</v>
      </c>
      <c r="K277" s="658">
        <v>4</v>
      </c>
      <c r="L277" s="656">
        <v>44835</v>
      </c>
      <c r="M277" s="656">
        <v>44956</v>
      </c>
      <c r="N277" s="657">
        <f t="shared" si="12"/>
        <v>17.285714285714285</v>
      </c>
      <c r="O277" s="653">
        <v>0</v>
      </c>
      <c r="P277" s="653">
        <f t="shared" si="13"/>
        <v>0</v>
      </c>
      <c r="Q277" s="655" t="str">
        <f>IF(ISNUMBER(P277),IF(P277=100%,"CUMPLIDA",IF(AND(ISNUMBER(M277),ISNUMBER(ITRC!$Q$5)), IF(M277&lt;ITRC!$Q$5,"INCUMPLIDA","PROCESO"), "VALIDAR FECHA")),"SIN VALOR AVANCE")</f>
        <v>PROCESO</v>
      </c>
      <c r="R277" s="654" t="s">
        <v>2370</v>
      </c>
    </row>
    <row r="278" spans="2:18" ht="45.75" x14ac:dyDescent="0.2">
      <c r="B278" s="80" t="s">
        <v>14</v>
      </c>
      <c r="C278" s="81" t="s">
        <v>9</v>
      </c>
      <c r="D278" s="1037"/>
      <c r="E278" s="1037"/>
      <c r="F278" s="1038"/>
      <c r="G278" s="1038"/>
      <c r="H278" s="650" t="s">
        <v>2387</v>
      </c>
      <c r="I278" s="650" t="s">
        <v>2388</v>
      </c>
      <c r="J278" s="650" t="s">
        <v>1584</v>
      </c>
      <c r="K278" s="658">
        <v>1</v>
      </c>
      <c r="L278" s="656">
        <v>44805</v>
      </c>
      <c r="M278" s="656">
        <v>44926</v>
      </c>
      <c r="N278" s="657">
        <f t="shared" si="12"/>
        <v>17.285714285714285</v>
      </c>
      <c r="O278" s="653">
        <v>0</v>
      </c>
      <c r="P278" s="653">
        <f t="shared" si="13"/>
        <v>0</v>
      </c>
      <c r="Q278" s="655" t="str">
        <f>IF(ISNUMBER(P278),IF(P278=100%,"CUMPLIDA",IF(AND(ISNUMBER(M278),ISNUMBER(ITRC!$Q$5)), IF(M278&lt;ITRC!$Q$5,"INCUMPLIDA","PROCESO"), "VALIDAR FECHA")),"SIN VALOR AVANCE")</f>
        <v>PROCESO</v>
      </c>
      <c r="R278" s="654" t="s">
        <v>2374</v>
      </c>
    </row>
    <row r="279" spans="2:18" ht="45.75" x14ac:dyDescent="0.2">
      <c r="B279" s="80" t="s">
        <v>17</v>
      </c>
      <c r="C279" s="81" t="s">
        <v>9</v>
      </c>
      <c r="D279" s="1037" t="s">
        <v>2389</v>
      </c>
      <c r="E279" s="1037" t="s">
        <v>2016</v>
      </c>
      <c r="F279" s="1038" t="s">
        <v>2390</v>
      </c>
      <c r="G279" s="1038" t="s">
        <v>2391</v>
      </c>
      <c r="H279" s="650" t="s">
        <v>2392</v>
      </c>
      <c r="I279" s="650" t="s">
        <v>2393</v>
      </c>
      <c r="J279" s="650" t="s">
        <v>2394</v>
      </c>
      <c r="K279" s="658">
        <v>1</v>
      </c>
      <c r="L279" s="656">
        <v>44593</v>
      </c>
      <c r="M279" s="656">
        <v>44743</v>
      </c>
      <c r="N279" s="657">
        <f t="shared" ref="N279:N342" si="14">(M279-L279)/7</f>
        <v>21.428571428571427</v>
      </c>
      <c r="O279" s="653">
        <v>1</v>
      </c>
      <c r="P279" s="653">
        <f t="shared" ref="P279:P310" si="15">O279</f>
        <v>1</v>
      </c>
      <c r="Q279" s="655" t="str">
        <f>IF(ISNUMBER(P279),IF(P279=100%,"CUMPLIDA",IF(AND(ISNUMBER(M279),ISNUMBER(ITRC!$Q$5)), IF(M279&lt;ITRC!$Q$5,"INCUMPLIDA","PROCESO"), "VALIDAR FECHA")),"SIN VALOR AVANCE")</f>
        <v>CUMPLIDA</v>
      </c>
      <c r="R279" s="654" t="s">
        <v>2395</v>
      </c>
    </row>
    <row r="280" spans="2:18" ht="60" x14ac:dyDescent="0.2">
      <c r="B280" s="80" t="s">
        <v>17</v>
      </c>
      <c r="C280" s="81" t="s">
        <v>9</v>
      </c>
      <c r="D280" s="1037"/>
      <c r="E280" s="1037"/>
      <c r="F280" s="1038"/>
      <c r="G280" s="1038"/>
      <c r="H280" s="650" t="s">
        <v>2396</v>
      </c>
      <c r="I280" s="650" t="s">
        <v>2397</v>
      </c>
      <c r="J280" s="650" t="s">
        <v>2398</v>
      </c>
      <c r="K280" s="658">
        <v>1</v>
      </c>
      <c r="L280" s="656">
        <v>44756</v>
      </c>
      <c r="M280" s="656">
        <v>44926</v>
      </c>
      <c r="N280" s="657">
        <f t="shared" si="14"/>
        <v>24.285714285714285</v>
      </c>
      <c r="O280" s="653">
        <v>1</v>
      </c>
      <c r="P280" s="653">
        <f t="shared" si="15"/>
        <v>1</v>
      </c>
      <c r="Q280" s="655" t="str">
        <f>IF(ISNUMBER(P280),IF(P280=100%,"CUMPLIDA",IF(AND(ISNUMBER(M280),ISNUMBER(ITRC!$Q$5)), IF(M280&lt;ITRC!$Q$5,"INCUMPLIDA","PROCESO"), "VALIDAR FECHA")),"SIN VALOR AVANCE")</f>
        <v>CUMPLIDA</v>
      </c>
      <c r="R280" s="654" t="s">
        <v>2395</v>
      </c>
    </row>
    <row r="281" spans="2:18" ht="60" x14ac:dyDescent="0.2">
      <c r="B281" s="80" t="s">
        <v>17</v>
      </c>
      <c r="C281" s="81" t="s">
        <v>9</v>
      </c>
      <c r="D281" s="1037"/>
      <c r="E281" s="1037"/>
      <c r="F281" s="1038"/>
      <c r="G281" s="1038"/>
      <c r="H281" s="650" t="s">
        <v>2399</v>
      </c>
      <c r="I281" s="650" t="s">
        <v>2400</v>
      </c>
      <c r="J281" s="650" t="s">
        <v>2401</v>
      </c>
      <c r="K281" s="658">
        <v>4</v>
      </c>
      <c r="L281" s="656">
        <v>44593</v>
      </c>
      <c r="M281" s="656">
        <v>44957</v>
      </c>
      <c r="N281" s="657">
        <f t="shared" si="14"/>
        <v>52</v>
      </c>
      <c r="O281" s="653">
        <v>0.75</v>
      </c>
      <c r="P281" s="653">
        <f t="shared" si="15"/>
        <v>0.75</v>
      </c>
      <c r="Q281" s="655" t="str">
        <f>IF(ISNUMBER(P281),IF(P281=100%,"CUMPLIDA",IF(AND(ISNUMBER(M281),ISNUMBER(ITRC!$Q$5)), IF(M281&lt;ITRC!$Q$5,"INCUMPLIDA","PROCESO"), "VALIDAR FECHA")),"SIN VALOR AVANCE")</f>
        <v>PROCESO</v>
      </c>
      <c r="R281" s="654" t="s">
        <v>2395</v>
      </c>
    </row>
    <row r="282" spans="2:18" ht="45.75" x14ac:dyDescent="0.2">
      <c r="B282" s="80" t="s">
        <v>17</v>
      </c>
      <c r="C282" s="81" t="s">
        <v>9</v>
      </c>
      <c r="D282" s="1037"/>
      <c r="E282" s="1037"/>
      <c r="F282" s="1038"/>
      <c r="G282" s="1038"/>
      <c r="H282" s="650" t="s">
        <v>2402</v>
      </c>
      <c r="I282" s="650" t="s">
        <v>2403</v>
      </c>
      <c r="J282" s="650" t="s">
        <v>2404</v>
      </c>
      <c r="K282" s="658">
        <v>1</v>
      </c>
      <c r="L282" s="656">
        <v>44562</v>
      </c>
      <c r="M282" s="656">
        <v>44651</v>
      </c>
      <c r="N282" s="657">
        <f t="shared" si="14"/>
        <v>12.714285714285714</v>
      </c>
      <c r="O282" s="653">
        <v>1</v>
      </c>
      <c r="P282" s="653">
        <f t="shared" si="15"/>
        <v>1</v>
      </c>
      <c r="Q282" s="655" t="str">
        <f>IF(ISNUMBER(P282),IF(P282=100%,"CUMPLIDA",IF(AND(ISNUMBER(M282),ISNUMBER(ITRC!$Q$5)), IF(M282&lt;ITRC!$Q$5,"INCUMPLIDA","PROCESO"), "VALIDAR FECHA")),"SIN VALOR AVANCE")</f>
        <v>CUMPLIDA</v>
      </c>
      <c r="R282" s="654" t="s">
        <v>2395</v>
      </c>
    </row>
    <row r="283" spans="2:18" ht="45.75" x14ac:dyDescent="0.2">
      <c r="B283" s="80" t="s">
        <v>17</v>
      </c>
      <c r="C283" s="81" t="s">
        <v>9</v>
      </c>
      <c r="D283" s="1037"/>
      <c r="E283" s="1037"/>
      <c r="F283" s="1038"/>
      <c r="G283" s="1038"/>
      <c r="H283" s="650" t="s">
        <v>2405</v>
      </c>
      <c r="I283" s="650" t="s">
        <v>2406</v>
      </c>
      <c r="J283" s="650" t="s">
        <v>2404</v>
      </c>
      <c r="K283" s="658">
        <v>1</v>
      </c>
      <c r="L283" s="656">
        <v>44562</v>
      </c>
      <c r="M283" s="656">
        <v>44651</v>
      </c>
      <c r="N283" s="657">
        <f t="shared" si="14"/>
        <v>12.714285714285714</v>
      </c>
      <c r="O283" s="653">
        <v>1</v>
      </c>
      <c r="P283" s="653">
        <f t="shared" si="15"/>
        <v>1</v>
      </c>
      <c r="Q283" s="655" t="str">
        <f>IF(ISNUMBER(P283),IF(P283=100%,"CUMPLIDA",IF(AND(ISNUMBER(M283),ISNUMBER(ITRC!$Q$5)), IF(M283&lt;ITRC!$Q$5,"INCUMPLIDA","PROCESO"), "VALIDAR FECHA")),"SIN VALOR AVANCE")</f>
        <v>CUMPLIDA</v>
      </c>
      <c r="R283" s="654" t="s">
        <v>2395</v>
      </c>
    </row>
    <row r="284" spans="2:18" ht="45.75" x14ac:dyDescent="0.2">
      <c r="B284" s="80" t="s">
        <v>17</v>
      </c>
      <c r="C284" s="81" t="s">
        <v>9</v>
      </c>
      <c r="D284" s="1037"/>
      <c r="E284" s="1037"/>
      <c r="F284" s="1038"/>
      <c r="G284" s="1038"/>
      <c r="H284" s="650" t="s">
        <v>2407</v>
      </c>
      <c r="I284" s="650" t="s">
        <v>2408</v>
      </c>
      <c r="J284" s="650" t="s">
        <v>2409</v>
      </c>
      <c r="K284" s="658">
        <v>3</v>
      </c>
      <c r="L284" s="656">
        <v>44593</v>
      </c>
      <c r="M284" s="656">
        <v>44742</v>
      </c>
      <c r="N284" s="657">
        <f t="shared" si="14"/>
        <v>21.285714285714285</v>
      </c>
      <c r="O284" s="653">
        <v>1</v>
      </c>
      <c r="P284" s="653">
        <f t="shared" si="15"/>
        <v>1</v>
      </c>
      <c r="Q284" s="655" t="str">
        <f>IF(ISNUMBER(P284),IF(P284=100%,"CUMPLIDA",IF(AND(ISNUMBER(M284),ISNUMBER(ITRC!$Q$5)), IF(M284&lt;ITRC!$Q$5,"INCUMPLIDA","PROCESO"), "VALIDAR FECHA")),"SIN VALOR AVANCE")</f>
        <v>CUMPLIDA</v>
      </c>
      <c r="R284" s="654" t="s">
        <v>2395</v>
      </c>
    </row>
    <row r="285" spans="2:18" ht="60" x14ac:dyDescent="0.2">
      <c r="B285" s="80" t="s">
        <v>17</v>
      </c>
      <c r="C285" s="81" t="s">
        <v>9</v>
      </c>
      <c r="D285" s="1037"/>
      <c r="E285" s="1037"/>
      <c r="F285" s="1038"/>
      <c r="G285" s="1038"/>
      <c r="H285" s="650" t="s">
        <v>2410</v>
      </c>
      <c r="I285" s="650" t="s">
        <v>2411</v>
      </c>
      <c r="J285" s="650" t="s">
        <v>2412</v>
      </c>
      <c r="K285" s="658">
        <v>1</v>
      </c>
      <c r="L285" s="656">
        <v>44562</v>
      </c>
      <c r="M285" s="656">
        <v>44592</v>
      </c>
      <c r="N285" s="657">
        <f t="shared" si="14"/>
        <v>4.2857142857142856</v>
      </c>
      <c r="O285" s="653">
        <v>1</v>
      </c>
      <c r="P285" s="653">
        <f t="shared" si="15"/>
        <v>1</v>
      </c>
      <c r="Q285" s="655" t="str">
        <f>IF(ISNUMBER(P285),IF(P285=100%,"CUMPLIDA",IF(AND(ISNUMBER(M285),ISNUMBER(ITRC!$Q$5)), IF(M285&lt;ITRC!$Q$5,"INCUMPLIDA","PROCESO"), "VALIDAR FECHA")),"SIN VALOR AVANCE")</f>
        <v>CUMPLIDA</v>
      </c>
      <c r="R285" s="654" t="s">
        <v>2395</v>
      </c>
    </row>
    <row r="286" spans="2:18" ht="60" x14ac:dyDescent="0.2">
      <c r="B286" s="80" t="s">
        <v>17</v>
      </c>
      <c r="C286" s="81" t="s">
        <v>9</v>
      </c>
      <c r="D286" s="1037"/>
      <c r="E286" s="1037"/>
      <c r="F286" s="1038"/>
      <c r="G286" s="1038"/>
      <c r="H286" s="650" t="s">
        <v>2413</v>
      </c>
      <c r="I286" s="650" t="s">
        <v>2414</v>
      </c>
      <c r="J286" s="650" t="s">
        <v>2415</v>
      </c>
      <c r="K286" s="658">
        <v>3</v>
      </c>
      <c r="L286" s="656">
        <v>44566</v>
      </c>
      <c r="M286" s="656">
        <v>45046</v>
      </c>
      <c r="N286" s="657">
        <f t="shared" si="14"/>
        <v>68.571428571428569</v>
      </c>
      <c r="O286" s="653">
        <v>0.33</v>
      </c>
      <c r="P286" s="653">
        <f t="shared" si="15"/>
        <v>0.33</v>
      </c>
      <c r="Q286" s="655" t="str">
        <f>IF(ISNUMBER(P286),IF(P286=100%,"CUMPLIDA",IF(AND(ISNUMBER(M286),ISNUMBER(ITRC!$Q$5)), IF(M286&lt;ITRC!$Q$5,"INCUMPLIDA","PROCESO"), "VALIDAR FECHA")),"SIN VALOR AVANCE")</f>
        <v>PROCESO</v>
      </c>
      <c r="R286" s="654" t="s">
        <v>2395</v>
      </c>
    </row>
    <row r="287" spans="2:18" ht="60" x14ac:dyDescent="0.2">
      <c r="B287" s="80" t="s">
        <v>17</v>
      </c>
      <c r="C287" s="81" t="s">
        <v>9</v>
      </c>
      <c r="D287" s="1037" t="s">
        <v>2416</v>
      </c>
      <c r="E287" s="1037" t="s">
        <v>2016</v>
      </c>
      <c r="F287" s="1038" t="s">
        <v>2417</v>
      </c>
      <c r="G287" s="1038" t="s">
        <v>2418</v>
      </c>
      <c r="H287" s="650" t="s">
        <v>2419</v>
      </c>
      <c r="I287" s="650" t="s">
        <v>2420</v>
      </c>
      <c r="J287" s="650" t="s">
        <v>2421</v>
      </c>
      <c r="K287" s="658">
        <v>1</v>
      </c>
      <c r="L287" s="656">
        <v>44621</v>
      </c>
      <c r="M287" s="656">
        <v>44666</v>
      </c>
      <c r="N287" s="657">
        <f t="shared" si="14"/>
        <v>6.4285714285714288</v>
      </c>
      <c r="O287" s="653">
        <v>1</v>
      </c>
      <c r="P287" s="653">
        <f t="shared" si="15"/>
        <v>1</v>
      </c>
      <c r="Q287" s="655" t="str">
        <f>IF(ISNUMBER(P287),IF(P287=100%,"CUMPLIDA",IF(AND(ISNUMBER(M287),ISNUMBER(ITRC!$Q$5)), IF(M287&lt;ITRC!$Q$5,"INCUMPLIDA","PROCESO"), "VALIDAR FECHA")),"SIN VALOR AVANCE")</f>
        <v>CUMPLIDA</v>
      </c>
      <c r="R287" s="654" t="s">
        <v>2422</v>
      </c>
    </row>
    <row r="288" spans="2:18" ht="120" x14ac:dyDescent="0.2">
      <c r="B288" s="80" t="s">
        <v>17</v>
      </c>
      <c r="C288" s="81" t="s">
        <v>9</v>
      </c>
      <c r="D288" s="1037"/>
      <c r="E288" s="1037"/>
      <c r="F288" s="1038"/>
      <c r="G288" s="1038"/>
      <c r="H288" s="650" t="s">
        <v>2423</v>
      </c>
      <c r="I288" s="650" t="s">
        <v>2424</v>
      </c>
      <c r="J288" s="650" t="s">
        <v>2425</v>
      </c>
      <c r="K288" s="658">
        <v>2</v>
      </c>
      <c r="L288" s="656">
        <v>44681</v>
      </c>
      <c r="M288" s="656">
        <v>44864</v>
      </c>
      <c r="N288" s="657">
        <f t="shared" si="14"/>
        <v>26.142857142857142</v>
      </c>
      <c r="O288" s="653">
        <v>1</v>
      </c>
      <c r="P288" s="653">
        <f t="shared" si="15"/>
        <v>1</v>
      </c>
      <c r="Q288" s="655" t="str">
        <f>IF(ISNUMBER(P288),IF(P288=100%,"CUMPLIDA",IF(AND(ISNUMBER(M288),ISNUMBER(ITRC!$Q$5)), IF(M288&lt;ITRC!$Q$5,"INCUMPLIDA","PROCESO"), "VALIDAR FECHA")),"SIN VALOR AVANCE")</f>
        <v>CUMPLIDA</v>
      </c>
      <c r="R288" s="654" t="s">
        <v>2422</v>
      </c>
    </row>
    <row r="289" spans="2:18" ht="60.75" x14ac:dyDescent="0.2">
      <c r="B289" s="80" t="s">
        <v>17</v>
      </c>
      <c r="C289" s="81" t="s">
        <v>9</v>
      </c>
      <c r="D289" s="1037"/>
      <c r="E289" s="1037"/>
      <c r="F289" s="1038"/>
      <c r="G289" s="1038"/>
      <c r="H289" s="650" t="s">
        <v>2426</v>
      </c>
      <c r="I289" s="650" t="s">
        <v>2427</v>
      </c>
      <c r="J289" s="650" t="s">
        <v>2428</v>
      </c>
      <c r="K289" s="658">
        <v>1</v>
      </c>
      <c r="L289" s="656">
        <v>44612</v>
      </c>
      <c r="M289" s="656">
        <v>44711</v>
      </c>
      <c r="N289" s="657">
        <f t="shared" si="14"/>
        <v>14.142857142857142</v>
      </c>
      <c r="O289" s="653">
        <v>1</v>
      </c>
      <c r="P289" s="653">
        <f t="shared" si="15"/>
        <v>1</v>
      </c>
      <c r="Q289" s="655" t="str">
        <f>IF(ISNUMBER(P289),IF(P289=100%,"CUMPLIDA",IF(AND(ISNUMBER(M289),ISNUMBER(ITRC!$Q$5)), IF(M289&lt;ITRC!$Q$5,"INCUMPLIDA","PROCESO"), "VALIDAR FECHA")),"SIN VALOR AVANCE")</f>
        <v>CUMPLIDA</v>
      </c>
      <c r="R289" s="654" t="s">
        <v>2429</v>
      </c>
    </row>
    <row r="290" spans="2:18" ht="90" x14ac:dyDescent="0.2">
      <c r="B290" s="80" t="s">
        <v>17</v>
      </c>
      <c r="C290" s="81" t="s">
        <v>9</v>
      </c>
      <c r="D290" s="1037"/>
      <c r="E290" s="1037"/>
      <c r="F290" s="1038"/>
      <c r="G290" s="1038"/>
      <c r="H290" s="650" t="s">
        <v>2430</v>
      </c>
      <c r="I290" s="650" t="s">
        <v>2431</v>
      </c>
      <c r="J290" s="650" t="s">
        <v>2432</v>
      </c>
      <c r="K290" s="658">
        <v>9</v>
      </c>
      <c r="L290" s="656">
        <v>44713</v>
      </c>
      <c r="M290" s="656">
        <v>44804</v>
      </c>
      <c r="N290" s="657">
        <f t="shared" si="14"/>
        <v>13</v>
      </c>
      <c r="O290" s="653">
        <v>1</v>
      </c>
      <c r="P290" s="653">
        <f t="shared" si="15"/>
        <v>1</v>
      </c>
      <c r="Q290" s="655" t="str">
        <f>IF(ISNUMBER(P290),IF(P290=100%,"CUMPLIDA",IF(AND(ISNUMBER(M290),ISNUMBER(ITRC!$Q$5)), IF(M290&lt;ITRC!$Q$5,"INCUMPLIDA","PROCESO"), "VALIDAR FECHA")),"SIN VALOR AVANCE")</f>
        <v>CUMPLIDA</v>
      </c>
      <c r="R290" s="654" t="s">
        <v>2433</v>
      </c>
    </row>
    <row r="291" spans="2:18" ht="90.75" x14ac:dyDescent="0.2">
      <c r="B291" s="80" t="s">
        <v>17</v>
      </c>
      <c r="C291" s="81" t="s">
        <v>9</v>
      </c>
      <c r="D291" s="1037"/>
      <c r="E291" s="1037"/>
      <c r="F291" s="1038"/>
      <c r="G291" s="1038"/>
      <c r="H291" s="650" t="s">
        <v>2434</v>
      </c>
      <c r="I291" s="650" t="s">
        <v>2435</v>
      </c>
      <c r="J291" s="650" t="s">
        <v>2425</v>
      </c>
      <c r="K291" s="658">
        <v>2</v>
      </c>
      <c r="L291" s="656">
        <v>44681</v>
      </c>
      <c r="M291" s="656">
        <v>44788</v>
      </c>
      <c r="N291" s="657">
        <f t="shared" si="14"/>
        <v>15.285714285714286</v>
      </c>
      <c r="O291" s="653">
        <v>1</v>
      </c>
      <c r="P291" s="653">
        <f t="shared" si="15"/>
        <v>1</v>
      </c>
      <c r="Q291" s="655" t="str">
        <f>IF(ISNUMBER(P291),IF(P291=100%,"CUMPLIDA",IF(AND(ISNUMBER(M291),ISNUMBER(ITRC!$Q$5)), IF(M291&lt;ITRC!$Q$5,"INCUMPLIDA","PROCESO"), "VALIDAR FECHA")),"SIN VALOR AVANCE")</f>
        <v>CUMPLIDA</v>
      </c>
      <c r="R291" s="654" t="s">
        <v>2436</v>
      </c>
    </row>
    <row r="292" spans="2:18" ht="90.75" x14ac:dyDescent="0.2">
      <c r="B292" s="80" t="s">
        <v>17</v>
      </c>
      <c r="C292" s="81" t="s">
        <v>9</v>
      </c>
      <c r="D292" s="1037"/>
      <c r="E292" s="1037"/>
      <c r="F292" s="1038" t="s">
        <v>2437</v>
      </c>
      <c r="G292" s="1038"/>
      <c r="H292" s="650" t="s">
        <v>2438</v>
      </c>
      <c r="I292" s="650" t="s">
        <v>2439</v>
      </c>
      <c r="J292" s="650" t="s">
        <v>2440</v>
      </c>
      <c r="K292" s="658">
        <v>1</v>
      </c>
      <c r="L292" s="656">
        <v>44602</v>
      </c>
      <c r="M292" s="656">
        <v>44635</v>
      </c>
      <c r="N292" s="657">
        <f t="shared" si="14"/>
        <v>4.7142857142857144</v>
      </c>
      <c r="O292" s="653">
        <v>1</v>
      </c>
      <c r="P292" s="653">
        <f t="shared" si="15"/>
        <v>1</v>
      </c>
      <c r="Q292" s="655" t="str">
        <f>IF(ISNUMBER(P292),IF(P292=100%,"CUMPLIDA",IF(AND(ISNUMBER(M292),ISNUMBER(ITRC!$Q$5)), IF(M292&lt;ITRC!$Q$5,"INCUMPLIDA","PROCESO"), "VALIDAR FECHA")),"SIN VALOR AVANCE")</f>
        <v>CUMPLIDA</v>
      </c>
      <c r="R292" s="654" t="s">
        <v>2441</v>
      </c>
    </row>
    <row r="293" spans="2:18" ht="45.75" x14ac:dyDescent="0.2">
      <c r="B293" s="80" t="s">
        <v>17</v>
      </c>
      <c r="C293" s="81" t="s">
        <v>9</v>
      </c>
      <c r="D293" s="1037"/>
      <c r="E293" s="1037"/>
      <c r="F293" s="1038"/>
      <c r="G293" s="1038"/>
      <c r="H293" s="650" t="s">
        <v>2442</v>
      </c>
      <c r="I293" s="650" t="s">
        <v>2443</v>
      </c>
      <c r="J293" s="650" t="s">
        <v>2444</v>
      </c>
      <c r="K293" s="658">
        <v>1</v>
      </c>
      <c r="L293" s="656">
        <v>44636</v>
      </c>
      <c r="M293" s="656">
        <v>44895</v>
      </c>
      <c r="N293" s="657">
        <f t="shared" si="14"/>
        <v>37</v>
      </c>
      <c r="O293" s="653">
        <v>0.75</v>
      </c>
      <c r="P293" s="653">
        <f t="shared" si="15"/>
        <v>0.75</v>
      </c>
      <c r="Q293" s="655" t="str">
        <f>IF(ISNUMBER(P293),IF(P293=100%,"CUMPLIDA",IF(AND(ISNUMBER(M293),ISNUMBER(ITRC!$Q$5)), IF(M293&lt;ITRC!$Q$5,"INCUMPLIDA","PROCESO"), "VALIDAR FECHA")),"SIN VALOR AVANCE")</f>
        <v>PROCESO</v>
      </c>
      <c r="R293" s="654" t="s">
        <v>2445</v>
      </c>
    </row>
    <row r="294" spans="2:18" ht="75" x14ac:dyDescent="0.2">
      <c r="B294" s="80" t="s">
        <v>17</v>
      </c>
      <c r="C294" s="81" t="s">
        <v>9</v>
      </c>
      <c r="D294" s="1037"/>
      <c r="E294" s="1037"/>
      <c r="F294" s="1038"/>
      <c r="G294" s="1038"/>
      <c r="H294" s="650" t="s">
        <v>2446</v>
      </c>
      <c r="I294" s="650" t="s">
        <v>2447</v>
      </c>
      <c r="J294" s="650" t="s">
        <v>2448</v>
      </c>
      <c r="K294" s="658">
        <v>2</v>
      </c>
      <c r="L294" s="656">
        <v>44757</v>
      </c>
      <c r="M294" s="656">
        <v>44972</v>
      </c>
      <c r="N294" s="657">
        <f t="shared" si="14"/>
        <v>30.714285714285715</v>
      </c>
      <c r="O294" s="653">
        <v>0</v>
      </c>
      <c r="P294" s="653">
        <f t="shared" si="15"/>
        <v>0</v>
      </c>
      <c r="Q294" s="655" t="str">
        <f>IF(ISNUMBER(P294),IF(P294=100%,"CUMPLIDA",IF(AND(ISNUMBER(M294),ISNUMBER(ITRC!$Q$5)), IF(M294&lt;ITRC!$Q$5,"INCUMPLIDA","PROCESO"), "VALIDAR FECHA")),"SIN VALOR AVANCE")</f>
        <v>PROCESO</v>
      </c>
      <c r="R294" s="654" t="s">
        <v>2422</v>
      </c>
    </row>
    <row r="295" spans="2:18" ht="120.75" x14ac:dyDescent="0.2">
      <c r="B295" s="80" t="s">
        <v>17</v>
      </c>
      <c r="C295" s="81" t="s">
        <v>9</v>
      </c>
      <c r="D295" s="1037"/>
      <c r="E295" s="1037"/>
      <c r="F295" s="1038"/>
      <c r="G295" s="1038"/>
      <c r="H295" s="650" t="s">
        <v>2449</v>
      </c>
      <c r="I295" s="650" t="s">
        <v>2450</v>
      </c>
      <c r="J295" s="650" t="s">
        <v>2451</v>
      </c>
      <c r="K295" s="658">
        <v>9</v>
      </c>
      <c r="L295" s="656">
        <v>44773</v>
      </c>
      <c r="M295" s="656">
        <v>44834</v>
      </c>
      <c r="N295" s="657">
        <f t="shared" si="14"/>
        <v>8.7142857142857135</v>
      </c>
      <c r="O295" s="653">
        <v>1</v>
      </c>
      <c r="P295" s="653">
        <f t="shared" si="15"/>
        <v>1</v>
      </c>
      <c r="Q295" s="655" t="str">
        <f>IF(ISNUMBER(P295),IF(P295=100%,"CUMPLIDA",IF(AND(ISNUMBER(M295),ISNUMBER(ITRC!$Q$5)), IF(M295&lt;ITRC!$Q$5,"INCUMPLIDA","PROCESO"), "VALIDAR FECHA")),"SIN VALOR AVANCE")</f>
        <v>CUMPLIDA</v>
      </c>
      <c r="R295" s="654" t="s">
        <v>2452</v>
      </c>
    </row>
    <row r="296" spans="2:18" ht="60" x14ac:dyDescent="0.2">
      <c r="B296" s="80" t="s">
        <v>17</v>
      </c>
      <c r="C296" s="81" t="s">
        <v>9</v>
      </c>
      <c r="D296" s="1037"/>
      <c r="E296" s="1037"/>
      <c r="F296" s="1038"/>
      <c r="G296" s="1038"/>
      <c r="H296" s="650" t="s">
        <v>2453</v>
      </c>
      <c r="I296" s="650" t="s">
        <v>2454</v>
      </c>
      <c r="J296" s="650" t="s">
        <v>2455</v>
      </c>
      <c r="K296" s="658">
        <v>2</v>
      </c>
      <c r="L296" s="656">
        <v>44621</v>
      </c>
      <c r="M296" s="656">
        <v>44712</v>
      </c>
      <c r="N296" s="657">
        <f t="shared" si="14"/>
        <v>13</v>
      </c>
      <c r="O296" s="653">
        <v>1</v>
      </c>
      <c r="P296" s="653">
        <f t="shared" si="15"/>
        <v>1</v>
      </c>
      <c r="Q296" s="655" t="str">
        <f>IF(ISNUMBER(P296),IF(P296=100%,"CUMPLIDA",IF(AND(ISNUMBER(M296),ISNUMBER(ITRC!$Q$5)), IF(M296&lt;ITRC!$Q$5,"INCUMPLIDA","PROCESO"), "VALIDAR FECHA")),"SIN VALOR AVANCE")</f>
        <v>CUMPLIDA</v>
      </c>
      <c r="R296" s="654" t="s">
        <v>2422</v>
      </c>
    </row>
    <row r="297" spans="2:18" ht="60" x14ac:dyDescent="0.2">
      <c r="B297" s="80" t="s">
        <v>17</v>
      </c>
      <c r="C297" s="81" t="s">
        <v>9</v>
      </c>
      <c r="D297" s="1037"/>
      <c r="E297" s="1037"/>
      <c r="F297" s="1038"/>
      <c r="G297" s="1038"/>
      <c r="H297" s="650" t="s">
        <v>2456</v>
      </c>
      <c r="I297" s="650" t="s">
        <v>2457</v>
      </c>
      <c r="J297" s="650" t="s">
        <v>2458</v>
      </c>
      <c r="K297" s="658">
        <v>1</v>
      </c>
      <c r="L297" s="656">
        <v>44621</v>
      </c>
      <c r="M297" s="656">
        <v>44666</v>
      </c>
      <c r="N297" s="657">
        <f t="shared" si="14"/>
        <v>6.4285714285714288</v>
      </c>
      <c r="O297" s="653">
        <v>1</v>
      </c>
      <c r="P297" s="653">
        <f t="shared" si="15"/>
        <v>1</v>
      </c>
      <c r="Q297" s="655" t="str">
        <f>IF(ISNUMBER(P297),IF(P297=100%,"CUMPLIDA",IF(AND(ISNUMBER(M297),ISNUMBER(ITRC!$Q$5)), IF(M297&lt;ITRC!$Q$5,"INCUMPLIDA","PROCESO"), "VALIDAR FECHA")),"SIN VALOR AVANCE")</f>
        <v>CUMPLIDA</v>
      </c>
      <c r="R297" s="654" t="s">
        <v>2422</v>
      </c>
    </row>
    <row r="298" spans="2:18" ht="180.75" x14ac:dyDescent="0.2">
      <c r="B298" s="80" t="s">
        <v>15</v>
      </c>
      <c r="C298" s="76" t="s">
        <v>9</v>
      </c>
      <c r="D298" s="1037" t="s">
        <v>2459</v>
      </c>
      <c r="E298" s="1037" t="s">
        <v>2460</v>
      </c>
      <c r="F298" s="1038"/>
      <c r="G298" s="1038" t="s">
        <v>2461</v>
      </c>
      <c r="H298" s="650" t="s">
        <v>2462</v>
      </c>
      <c r="I298" s="650" t="s">
        <v>2463</v>
      </c>
      <c r="J298" s="650" t="s">
        <v>2464</v>
      </c>
      <c r="K298" s="658">
        <v>1</v>
      </c>
      <c r="L298" s="656">
        <v>43952</v>
      </c>
      <c r="M298" s="656">
        <v>43982</v>
      </c>
      <c r="N298" s="657">
        <f t="shared" si="14"/>
        <v>4.2857142857142856</v>
      </c>
      <c r="O298" s="653">
        <v>1</v>
      </c>
      <c r="P298" s="653">
        <f t="shared" si="15"/>
        <v>1</v>
      </c>
      <c r="Q298" s="655" t="str">
        <f>IF(ISNUMBER(P298),IF(P298=100%,"CUMPLIDA",IF(AND(ISNUMBER(M298),ISNUMBER(ITRC!$Q$5)), IF(M298&lt;ITRC!$Q$5,"INCUMPLIDA","PROCESO"), "VALIDAR FECHA")),"SIN VALOR AVANCE")</f>
        <v>CUMPLIDA</v>
      </c>
      <c r="R298" s="82" t="s">
        <v>2465</v>
      </c>
    </row>
    <row r="299" spans="2:18" ht="180.75" x14ac:dyDescent="0.2">
      <c r="B299" s="80" t="s">
        <v>15</v>
      </c>
      <c r="C299" s="76" t="s">
        <v>9</v>
      </c>
      <c r="D299" s="1037"/>
      <c r="E299" s="1037"/>
      <c r="F299" s="1038"/>
      <c r="G299" s="1038"/>
      <c r="H299" s="650" t="s">
        <v>2466</v>
      </c>
      <c r="I299" s="650" t="s">
        <v>2467</v>
      </c>
      <c r="J299" s="650" t="s">
        <v>2468</v>
      </c>
      <c r="K299" s="658">
        <v>1</v>
      </c>
      <c r="L299" s="656">
        <v>44044</v>
      </c>
      <c r="M299" s="656">
        <v>44286</v>
      </c>
      <c r="N299" s="657">
        <f t="shared" si="14"/>
        <v>34.571428571428569</v>
      </c>
      <c r="O299" s="653">
        <v>1</v>
      </c>
      <c r="P299" s="653">
        <f t="shared" si="15"/>
        <v>1</v>
      </c>
      <c r="Q299" s="655" t="str">
        <f>IF(ISNUMBER(P299),IF(P299=100%,"CUMPLIDA",IF(AND(ISNUMBER(M299),ISNUMBER(ITRC!$Q$5)), IF(M299&lt;ITRC!$Q$5,"INCUMPLIDA","PROCESO"), "VALIDAR FECHA")),"SIN VALOR AVANCE")</f>
        <v>CUMPLIDA</v>
      </c>
      <c r="R299" s="82" t="s">
        <v>2465</v>
      </c>
    </row>
    <row r="300" spans="2:18" ht="180.75" x14ac:dyDescent="0.2">
      <c r="B300" s="80" t="s">
        <v>15</v>
      </c>
      <c r="C300" s="76" t="s">
        <v>9</v>
      </c>
      <c r="D300" s="1037"/>
      <c r="E300" s="1037"/>
      <c r="F300" s="1038"/>
      <c r="G300" s="1038"/>
      <c r="H300" s="650" t="s">
        <v>2469</v>
      </c>
      <c r="I300" s="650" t="s">
        <v>2463</v>
      </c>
      <c r="J300" s="650" t="s">
        <v>2464</v>
      </c>
      <c r="K300" s="658">
        <v>1</v>
      </c>
      <c r="L300" s="656">
        <v>43952</v>
      </c>
      <c r="M300" s="656">
        <v>43982</v>
      </c>
      <c r="N300" s="657">
        <f t="shared" si="14"/>
        <v>4.2857142857142856</v>
      </c>
      <c r="O300" s="653">
        <v>1</v>
      </c>
      <c r="P300" s="653">
        <f t="shared" si="15"/>
        <v>1</v>
      </c>
      <c r="Q300" s="655" t="str">
        <f>IF(ISNUMBER(P300),IF(P300=100%,"CUMPLIDA",IF(AND(ISNUMBER(M300),ISNUMBER(ITRC!$Q$5)), IF(M300&lt;ITRC!$Q$5,"INCUMPLIDA","PROCESO"), "VALIDAR FECHA")),"SIN VALOR AVANCE")</f>
        <v>CUMPLIDA</v>
      </c>
      <c r="R300" s="82" t="s">
        <v>2465</v>
      </c>
    </row>
    <row r="301" spans="2:18" ht="180.75" x14ac:dyDescent="0.2">
      <c r="B301" s="80" t="s">
        <v>15</v>
      </c>
      <c r="C301" s="76" t="s">
        <v>9</v>
      </c>
      <c r="D301" s="1037"/>
      <c r="E301" s="1037"/>
      <c r="F301" s="1038"/>
      <c r="G301" s="1038"/>
      <c r="H301" s="650" t="s">
        <v>2470</v>
      </c>
      <c r="I301" s="650" t="s">
        <v>2471</v>
      </c>
      <c r="J301" s="650" t="s">
        <v>2472</v>
      </c>
      <c r="K301" s="658">
        <v>1</v>
      </c>
      <c r="L301" s="656">
        <v>44044</v>
      </c>
      <c r="M301" s="656">
        <v>44286</v>
      </c>
      <c r="N301" s="657">
        <f t="shared" si="14"/>
        <v>34.571428571428569</v>
      </c>
      <c r="O301" s="653">
        <v>1</v>
      </c>
      <c r="P301" s="653">
        <f t="shared" si="15"/>
        <v>1</v>
      </c>
      <c r="Q301" s="655" t="str">
        <f>IF(ISNUMBER(P301),IF(P301=100%,"CUMPLIDA",IF(AND(ISNUMBER(M301),ISNUMBER(ITRC!$Q$5)), IF(M301&lt;ITRC!$Q$5,"INCUMPLIDA","PROCESO"), "VALIDAR FECHA")),"SIN VALOR AVANCE")</f>
        <v>CUMPLIDA</v>
      </c>
      <c r="R301" s="82" t="s">
        <v>2465</v>
      </c>
    </row>
    <row r="302" spans="2:18" ht="210.75" x14ac:dyDescent="0.2">
      <c r="B302" s="80" t="s">
        <v>15</v>
      </c>
      <c r="C302" s="76" t="s">
        <v>9</v>
      </c>
      <c r="D302" s="1037" t="s">
        <v>2473</v>
      </c>
      <c r="E302" s="1037" t="s">
        <v>2016</v>
      </c>
      <c r="F302" s="1038" t="s">
        <v>2474</v>
      </c>
      <c r="G302" s="1038" t="s">
        <v>2475</v>
      </c>
      <c r="H302" s="1038" t="s">
        <v>2476</v>
      </c>
      <c r="I302" s="650" t="s">
        <v>2477</v>
      </c>
      <c r="J302" s="650" t="s">
        <v>921</v>
      </c>
      <c r="K302" s="658">
        <v>1</v>
      </c>
      <c r="L302" s="656">
        <v>43570</v>
      </c>
      <c r="M302" s="656">
        <v>43830</v>
      </c>
      <c r="N302" s="657">
        <f t="shared" si="14"/>
        <v>37.142857142857146</v>
      </c>
      <c r="O302" s="653">
        <v>1</v>
      </c>
      <c r="P302" s="653">
        <f t="shared" si="15"/>
        <v>1</v>
      </c>
      <c r="Q302" s="655" t="str">
        <f>IF(ISNUMBER(P302),IF(P302=100%,"CUMPLIDA",IF(AND(ISNUMBER(M302),ISNUMBER(ITRC!$Q$5)), IF(M302&lt;ITRC!$Q$5,"INCUMPLIDA","PROCESO"), "VALIDAR FECHA")),"SIN VALOR AVANCE")</f>
        <v>CUMPLIDA</v>
      </c>
      <c r="R302" s="82" t="s">
        <v>2478</v>
      </c>
    </row>
    <row r="303" spans="2:18" ht="210.75" x14ac:dyDescent="0.2">
      <c r="B303" s="80" t="s">
        <v>15</v>
      </c>
      <c r="C303" s="76" t="s">
        <v>9</v>
      </c>
      <c r="D303" s="1037"/>
      <c r="E303" s="1037"/>
      <c r="F303" s="1038"/>
      <c r="G303" s="1038"/>
      <c r="H303" s="1038"/>
      <c r="I303" s="650" t="s">
        <v>2479</v>
      </c>
      <c r="J303" s="650" t="s">
        <v>2480</v>
      </c>
      <c r="K303" s="658">
        <v>1</v>
      </c>
      <c r="L303" s="656">
        <v>43570</v>
      </c>
      <c r="M303" s="656">
        <v>43830</v>
      </c>
      <c r="N303" s="657">
        <f t="shared" si="14"/>
        <v>37.142857142857146</v>
      </c>
      <c r="O303" s="653">
        <v>1</v>
      </c>
      <c r="P303" s="653">
        <f t="shared" si="15"/>
        <v>1</v>
      </c>
      <c r="Q303" s="655" t="str">
        <f>IF(ISNUMBER(P303),IF(P303=100%,"CUMPLIDA",IF(AND(ISNUMBER(M303),ISNUMBER(ITRC!$Q$5)), IF(M303&lt;ITRC!$Q$5,"INCUMPLIDA","PROCESO"), "VALIDAR FECHA")),"SIN VALOR AVANCE")</f>
        <v>CUMPLIDA</v>
      </c>
      <c r="R303" s="82" t="s">
        <v>2478</v>
      </c>
    </row>
    <row r="304" spans="2:18" ht="255.75" x14ac:dyDescent="0.2">
      <c r="B304" s="80" t="s">
        <v>15</v>
      </c>
      <c r="C304" s="76" t="s">
        <v>9</v>
      </c>
      <c r="D304" s="1037"/>
      <c r="E304" s="1037"/>
      <c r="F304" s="1038"/>
      <c r="G304" s="1038"/>
      <c r="H304" s="1038"/>
      <c r="I304" s="650" t="s">
        <v>2481</v>
      </c>
      <c r="J304" s="650" t="s">
        <v>2482</v>
      </c>
      <c r="K304" s="658">
        <v>1</v>
      </c>
      <c r="L304" s="656">
        <v>43570</v>
      </c>
      <c r="M304" s="656">
        <v>43830</v>
      </c>
      <c r="N304" s="657">
        <f t="shared" si="14"/>
        <v>37.142857142857146</v>
      </c>
      <c r="O304" s="653">
        <v>1</v>
      </c>
      <c r="P304" s="653">
        <f t="shared" si="15"/>
        <v>1</v>
      </c>
      <c r="Q304" s="655" t="str">
        <f>IF(ISNUMBER(P304),IF(P304=100%,"CUMPLIDA",IF(AND(ISNUMBER(M304),ISNUMBER(ITRC!$Q$5)), IF(M304&lt;ITRC!$Q$5,"INCUMPLIDA","PROCESO"), "VALIDAR FECHA")),"SIN VALOR AVANCE")</f>
        <v>CUMPLIDA</v>
      </c>
      <c r="R304" s="82" t="s">
        <v>2483</v>
      </c>
    </row>
    <row r="305" spans="2:18" ht="255.75" x14ac:dyDescent="0.2">
      <c r="B305" s="80" t="s">
        <v>15</v>
      </c>
      <c r="C305" s="76" t="s">
        <v>9</v>
      </c>
      <c r="D305" s="1037"/>
      <c r="E305" s="1037"/>
      <c r="F305" s="1038"/>
      <c r="G305" s="1038"/>
      <c r="H305" s="1038" t="s">
        <v>2484</v>
      </c>
      <c r="I305" s="650" t="s">
        <v>2485</v>
      </c>
      <c r="J305" s="650" t="s">
        <v>2486</v>
      </c>
      <c r="K305" s="658">
        <v>2</v>
      </c>
      <c r="L305" s="656">
        <v>43570</v>
      </c>
      <c r="M305" s="656">
        <v>43830</v>
      </c>
      <c r="N305" s="657">
        <f t="shared" si="14"/>
        <v>37.142857142857146</v>
      </c>
      <c r="O305" s="653">
        <v>1</v>
      </c>
      <c r="P305" s="653">
        <f t="shared" si="15"/>
        <v>1</v>
      </c>
      <c r="Q305" s="655" t="str">
        <f>IF(ISNUMBER(P305),IF(P305=100%,"CUMPLIDA",IF(AND(ISNUMBER(M305),ISNUMBER(ITRC!$Q$5)), IF(M305&lt;ITRC!$Q$5,"INCUMPLIDA","PROCESO"), "VALIDAR FECHA")),"SIN VALOR AVANCE")</f>
        <v>CUMPLIDA</v>
      </c>
      <c r="R305" s="82" t="s">
        <v>2483</v>
      </c>
    </row>
    <row r="306" spans="2:18" ht="255.75" x14ac:dyDescent="0.2">
      <c r="B306" s="80" t="s">
        <v>15</v>
      </c>
      <c r="C306" s="76" t="s">
        <v>9</v>
      </c>
      <c r="D306" s="1037"/>
      <c r="E306" s="1037"/>
      <c r="F306" s="1038"/>
      <c r="G306" s="1038"/>
      <c r="H306" s="1038"/>
      <c r="I306" s="650" t="s">
        <v>2487</v>
      </c>
      <c r="J306" s="650" t="s">
        <v>2480</v>
      </c>
      <c r="K306" s="658">
        <v>1</v>
      </c>
      <c r="L306" s="656">
        <v>43570</v>
      </c>
      <c r="M306" s="656">
        <v>43830</v>
      </c>
      <c r="N306" s="657">
        <f t="shared" si="14"/>
        <v>37.142857142857146</v>
      </c>
      <c r="O306" s="653">
        <v>1</v>
      </c>
      <c r="P306" s="653">
        <f t="shared" si="15"/>
        <v>1</v>
      </c>
      <c r="Q306" s="655" t="str">
        <f>IF(ISNUMBER(P306),IF(P306=100%,"CUMPLIDA",IF(AND(ISNUMBER(M306),ISNUMBER(ITRC!$Q$5)), IF(M306&lt;ITRC!$Q$5,"INCUMPLIDA","PROCESO"), "VALIDAR FECHA")),"SIN VALOR AVANCE")</f>
        <v>CUMPLIDA</v>
      </c>
      <c r="R306" s="82" t="s">
        <v>2483</v>
      </c>
    </row>
    <row r="307" spans="2:18" ht="255.75" x14ac:dyDescent="0.2">
      <c r="B307" s="80" t="s">
        <v>15</v>
      </c>
      <c r="C307" s="76" t="s">
        <v>9</v>
      </c>
      <c r="D307" s="1037"/>
      <c r="E307" s="1037"/>
      <c r="F307" s="1038"/>
      <c r="G307" s="1038"/>
      <c r="H307" s="1038"/>
      <c r="I307" s="650" t="s">
        <v>2488</v>
      </c>
      <c r="J307" s="650" t="s">
        <v>2489</v>
      </c>
      <c r="K307" s="658">
        <v>1</v>
      </c>
      <c r="L307" s="656">
        <v>43570</v>
      </c>
      <c r="M307" s="656">
        <v>43830</v>
      </c>
      <c r="N307" s="657">
        <f t="shared" si="14"/>
        <v>37.142857142857146</v>
      </c>
      <c r="O307" s="653">
        <v>1</v>
      </c>
      <c r="P307" s="653">
        <f t="shared" si="15"/>
        <v>1</v>
      </c>
      <c r="Q307" s="655" t="str">
        <f>IF(ISNUMBER(P307),IF(P307=100%,"CUMPLIDA",IF(AND(ISNUMBER(M307),ISNUMBER(ITRC!$Q$5)), IF(M307&lt;ITRC!$Q$5,"INCUMPLIDA","PROCESO"), "VALIDAR FECHA")),"SIN VALOR AVANCE")</f>
        <v>CUMPLIDA</v>
      </c>
      <c r="R307" s="82" t="s">
        <v>2483</v>
      </c>
    </row>
    <row r="308" spans="2:18" ht="210.75" x14ac:dyDescent="0.2">
      <c r="B308" s="80" t="s">
        <v>15</v>
      </c>
      <c r="C308" s="76" t="s">
        <v>9</v>
      </c>
      <c r="D308" s="1037"/>
      <c r="E308" s="1037"/>
      <c r="F308" s="1038"/>
      <c r="G308" s="1038"/>
      <c r="H308" s="1038" t="s">
        <v>2490</v>
      </c>
      <c r="I308" s="650" t="s">
        <v>2491</v>
      </c>
      <c r="J308" s="650" t="s">
        <v>2492</v>
      </c>
      <c r="K308" s="658">
        <v>22</v>
      </c>
      <c r="L308" s="656">
        <v>43570</v>
      </c>
      <c r="M308" s="656">
        <v>44196</v>
      </c>
      <c r="N308" s="657">
        <f t="shared" si="14"/>
        <v>89.428571428571431</v>
      </c>
      <c r="O308" s="653">
        <v>1</v>
      </c>
      <c r="P308" s="653">
        <f t="shared" si="15"/>
        <v>1</v>
      </c>
      <c r="Q308" s="655" t="str">
        <f>IF(ISNUMBER(P308),IF(P308=100%,"CUMPLIDA",IF(AND(ISNUMBER(M308),ISNUMBER(ITRC!$Q$5)), IF(M308&lt;ITRC!$Q$5,"INCUMPLIDA","PROCESO"), "VALIDAR FECHA")),"SIN VALOR AVANCE")</f>
        <v>CUMPLIDA</v>
      </c>
      <c r="R308" s="82" t="s">
        <v>2478</v>
      </c>
    </row>
    <row r="309" spans="2:18" ht="255.75" x14ac:dyDescent="0.2">
      <c r="B309" s="80" t="s">
        <v>15</v>
      </c>
      <c r="C309" s="76" t="s">
        <v>9</v>
      </c>
      <c r="D309" s="1037"/>
      <c r="E309" s="1037"/>
      <c r="F309" s="1038"/>
      <c r="G309" s="1038"/>
      <c r="H309" s="1038"/>
      <c r="I309" s="650" t="s">
        <v>2493</v>
      </c>
      <c r="J309" s="650" t="s">
        <v>2492</v>
      </c>
      <c r="K309" s="658">
        <v>28</v>
      </c>
      <c r="L309" s="656">
        <v>43570</v>
      </c>
      <c r="M309" s="656">
        <v>44196</v>
      </c>
      <c r="N309" s="657">
        <f t="shared" si="14"/>
        <v>89.428571428571431</v>
      </c>
      <c r="O309" s="653">
        <v>1</v>
      </c>
      <c r="P309" s="653">
        <f t="shared" si="15"/>
        <v>1</v>
      </c>
      <c r="Q309" s="655" t="str">
        <f>IF(ISNUMBER(P309),IF(P309=100%,"CUMPLIDA",IF(AND(ISNUMBER(M309),ISNUMBER(ITRC!$Q$5)), IF(M309&lt;ITRC!$Q$5,"INCUMPLIDA","PROCESO"), "VALIDAR FECHA")),"SIN VALOR AVANCE")</f>
        <v>CUMPLIDA</v>
      </c>
      <c r="R309" s="82" t="s">
        <v>2483</v>
      </c>
    </row>
    <row r="310" spans="2:18" ht="255.75" x14ac:dyDescent="0.2">
      <c r="B310" s="80" t="s">
        <v>15</v>
      </c>
      <c r="C310" s="76" t="s">
        <v>9</v>
      </c>
      <c r="D310" s="1037"/>
      <c r="E310" s="1037"/>
      <c r="F310" s="1038"/>
      <c r="G310" s="1038"/>
      <c r="H310" s="1038"/>
      <c r="I310" s="650" t="s">
        <v>2494</v>
      </c>
      <c r="J310" s="650" t="s">
        <v>2492</v>
      </c>
      <c r="K310" s="658">
        <v>27</v>
      </c>
      <c r="L310" s="656">
        <v>43570</v>
      </c>
      <c r="M310" s="656">
        <v>44196</v>
      </c>
      <c r="N310" s="657">
        <f t="shared" si="14"/>
        <v>89.428571428571431</v>
      </c>
      <c r="O310" s="653">
        <v>1</v>
      </c>
      <c r="P310" s="653">
        <f t="shared" si="15"/>
        <v>1</v>
      </c>
      <c r="Q310" s="655" t="str">
        <f>IF(ISNUMBER(P310),IF(P310=100%,"CUMPLIDA",IF(AND(ISNUMBER(M310),ISNUMBER(ITRC!$Q$5)), IF(M310&lt;ITRC!$Q$5,"INCUMPLIDA","PROCESO"), "VALIDAR FECHA")),"SIN VALOR AVANCE")</f>
        <v>CUMPLIDA</v>
      </c>
      <c r="R310" s="82" t="s">
        <v>2483</v>
      </c>
    </row>
    <row r="311" spans="2:18" ht="255.75" x14ac:dyDescent="0.2">
      <c r="B311" s="80" t="s">
        <v>15</v>
      </c>
      <c r="C311" s="76" t="s">
        <v>9</v>
      </c>
      <c r="D311" s="1037"/>
      <c r="E311" s="1037"/>
      <c r="F311" s="1038"/>
      <c r="G311" s="1038"/>
      <c r="H311" s="1038" t="s">
        <v>2495</v>
      </c>
      <c r="I311" s="650" t="s">
        <v>2496</v>
      </c>
      <c r="J311" s="650" t="s">
        <v>2492</v>
      </c>
      <c r="K311" s="658">
        <v>22</v>
      </c>
      <c r="L311" s="656">
        <v>43570</v>
      </c>
      <c r="M311" s="656">
        <v>44196</v>
      </c>
      <c r="N311" s="657">
        <f t="shared" si="14"/>
        <v>89.428571428571431</v>
      </c>
      <c r="O311" s="653">
        <v>1</v>
      </c>
      <c r="P311" s="653">
        <f t="shared" ref="P311:P333" si="16">O311</f>
        <v>1</v>
      </c>
      <c r="Q311" s="655" t="str">
        <f>IF(ISNUMBER(P311),IF(P311=100%,"CUMPLIDA",IF(AND(ISNUMBER(M311),ISNUMBER(ITRC!$Q$5)), IF(M311&lt;ITRC!$Q$5,"INCUMPLIDA","PROCESO"), "VALIDAR FECHA")),"SIN VALOR AVANCE")</f>
        <v>CUMPLIDA</v>
      </c>
      <c r="R311" s="82" t="s">
        <v>2483</v>
      </c>
    </row>
    <row r="312" spans="2:18" ht="255.75" x14ac:dyDescent="0.2">
      <c r="B312" s="80" t="s">
        <v>15</v>
      </c>
      <c r="C312" s="76" t="s">
        <v>9</v>
      </c>
      <c r="D312" s="1037"/>
      <c r="E312" s="1037"/>
      <c r="F312" s="1038"/>
      <c r="G312" s="1038"/>
      <c r="H312" s="1038"/>
      <c r="I312" s="650" t="s">
        <v>2497</v>
      </c>
      <c r="J312" s="650" t="s">
        <v>2492</v>
      </c>
      <c r="K312" s="658">
        <v>28</v>
      </c>
      <c r="L312" s="656">
        <v>43570</v>
      </c>
      <c r="M312" s="656">
        <v>44196</v>
      </c>
      <c r="N312" s="657">
        <f t="shared" si="14"/>
        <v>89.428571428571431</v>
      </c>
      <c r="O312" s="653">
        <v>1</v>
      </c>
      <c r="P312" s="653">
        <f t="shared" si="16"/>
        <v>1</v>
      </c>
      <c r="Q312" s="655" t="str">
        <f>IF(ISNUMBER(P312),IF(P312=100%,"CUMPLIDA",IF(AND(ISNUMBER(M312),ISNUMBER(ITRC!$Q$5)), IF(M312&lt;ITRC!$Q$5,"INCUMPLIDA","PROCESO"), "VALIDAR FECHA")),"SIN VALOR AVANCE")</f>
        <v>CUMPLIDA</v>
      </c>
      <c r="R312" s="82" t="s">
        <v>2483</v>
      </c>
    </row>
    <row r="313" spans="2:18" ht="255.75" x14ac:dyDescent="0.2">
      <c r="B313" s="80" t="s">
        <v>15</v>
      </c>
      <c r="C313" s="76" t="s">
        <v>9</v>
      </c>
      <c r="D313" s="1037"/>
      <c r="E313" s="1037"/>
      <c r="F313" s="1038"/>
      <c r="G313" s="1038"/>
      <c r="H313" s="1038"/>
      <c r="I313" s="650" t="s">
        <v>2498</v>
      </c>
      <c r="J313" s="650" t="s">
        <v>2492</v>
      </c>
      <c r="K313" s="658">
        <v>27</v>
      </c>
      <c r="L313" s="656">
        <v>43570</v>
      </c>
      <c r="M313" s="656">
        <v>44196</v>
      </c>
      <c r="N313" s="657">
        <f t="shared" si="14"/>
        <v>89.428571428571431</v>
      </c>
      <c r="O313" s="653">
        <v>1</v>
      </c>
      <c r="P313" s="653">
        <f t="shared" si="16"/>
        <v>1</v>
      </c>
      <c r="Q313" s="655" t="str">
        <f>IF(ISNUMBER(P313),IF(P313=100%,"CUMPLIDA",IF(AND(ISNUMBER(M313),ISNUMBER(ITRC!$Q$5)), IF(M313&lt;ITRC!$Q$5,"INCUMPLIDA","PROCESO"), "VALIDAR FECHA")),"SIN VALOR AVANCE")</f>
        <v>CUMPLIDA</v>
      </c>
      <c r="R313" s="82" t="s">
        <v>2483</v>
      </c>
    </row>
    <row r="314" spans="2:18" ht="255.75" x14ac:dyDescent="0.2">
      <c r="B314" s="80" t="s">
        <v>15</v>
      </c>
      <c r="C314" s="76" t="s">
        <v>9</v>
      </c>
      <c r="D314" s="1037"/>
      <c r="E314" s="1037"/>
      <c r="F314" s="1038"/>
      <c r="G314" s="1038"/>
      <c r="H314" s="1038" t="s">
        <v>2499</v>
      </c>
      <c r="I314" s="650" t="s">
        <v>2500</v>
      </c>
      <c r="J314" s="650" t="s">
        <v>2492</v>
      </c>
      <c r="K314" s="658">
        <v>22</v>
      </c>
      <c r="L314" s="656">
        <v>43570</v>
      </c>
      <c r="M314" s="656">
        <v>44196</v>
      </c>
      <c r="N314" s="657">
        <f t="shared" si="14"/>
        <v>89.428571428571431</v>
      </c>
      <c r="O314" s="653">
        <v>1</v>
      </c>
      <c r="P314" s="653">
        <f t="shared" si="16"/>
        <v>1</v>
      </c>
      <c r="Q314" s="655" t="str">
        <f>IF(ISNUMBER(P314),IF(P314=100%,"CUMPLIDA",IF(AND(ISNUMBER(M314),ISNUMBER(ITRC!$Q$5)), IF(M314&lt;ITRC!$Q$5,"INCUMPLIDA","PROCESO"), "VALIDAR FECHA")),"SIN VALOR AVANCE")</f>
        <v>CUMPLIDA</v>
      </c>
      <c r="R314" s="82" t="s">
        <v>2483</v>
      </c>
    </row>
    <row r="315" spans="2:18" ht="255.75" x14ac:dyDescent="0.2">
      <c r="B315" s="80" t="s">
        <v>15</v>
      </c>
      <c r="C315" s="76" t="s">
        <v>9</v>
      </c>
      <c r="D315" s="1037"/>
      <c r="E315" s="1037"/>
      <c r="F315" s="1038"/>
      <c r="G315" s="1038"/>
      <c r="H315" s="1038"/>
      <c r="I315" s="650" t="s">
        <v>2501</v>
      </c>
      <c r="J315" s="650" t="s">
        <v>2492</v>
      </c>
      <c r="K315" s="658">
        <v>28</v>
      </c>
      <c r="L315" s="656">
        <v>43570</v>
      </c>
      <c r="M315" s="656">
        <v>44196</v>
      </c>
      <c r="N315" s="657">
        <f t="shared" si="14"/>
        <v>89.428571428571431</v>
      </c>
      <c r="O315" s="653">
        <v>1</v>
      </c>
      <c r="P315" s="653">
        <f t="shared" si="16"/>
        <v>1</v>
      </c>
      <c r="Q315" s="655" t="str">
        <f>IF(ISNUMBER(P315),IF(P315=100%,"CUMPLIDA",IF(AND(ISNUMBER(M315),ISNUMBER(ITRC!$Q$5)), IF(M315&lt;ITRC!$Q$5,"INCUMPLIDA","PROCESO"), "VALIDAR FECHA")),"SIN VALOR AVANCE")</f>
        <v>CUMPLIDA</v>
      </c>
      <c r="R315" s="82" t="s">
        <v>2483</v>
      </c>
    </row>
    <row r="316" spans="2:18" ht="255.75" x14ac:dyDescent="0.2">
      <c r="B316" s="80" t="s">
        <v>15</v>
      </c>
      <c r="C316" s="76" t="s">
        <v>9</v>
      </c>
      <c r="D316" s="1037"/>
      <c r="E316" s="1037"/>
      <c r="F316" s="1038"/>
      <c r="G316" s="1038"/>
      <c r="H316" s="1038"/>
      <c r="I316" s="650" t="s">
        <v>2502</v>
      </c>
      <c r="J316" s="650" t="s">
        <v>2492</v>
      </c>
      <c r="K316" s="658">
        <v>27</v>
      </c>
      <c r="L316" s="656">
        <v>43570</v>
      </c>
      <c r="M316" s="656">
        <v>44196</v>
      </c>
      <c r="N316" s="657">
        <f t="shared" si="14"/>
        <v>89.428571428571431</v>
      </c>
      <c r="O316" s="653">
        <v>1</v>
      </c>
      <c r="P316" s="653">
        <f t="shared" si="16"/>
        <v>1</v>
      </c>
      <c r="Q316" s="655" t="str">
        <f>IF(ISNUMBER(P316),IF(P316=100%,"CUMPLIDA",IF(AND(ISNUMBER(M316),ISNUMBER(ITRC!$Q$5)), IF(M316&lt;ITRC!$Q$5,"INCUMPLIDA","PROCESO"), "VALIDAR FECHA")),"SIN VALOR AVANCE")</f>
        <v>CUMPLIDA</v>
      </c>
      <c r="R316" s="82" t="s">
        <v>2483</v>
      </c>
    </row>
    <row r="317" spans="2:18" ht="255.75" x14ac:dyDescent="0.2">
      <c r="B317" s="80" t="s">
        <v>15</v>
      </c>
      <c r="C317" s="76" t="s">
        <v>9</v>
      </c>
      <c r="D317" s="1037"/>
      <c r="E317" s="1037"/>
      <c r="F317" s="1038"/>
      <c r="G317" s="1038"/>
      <c r="H317" s="1038" t="s">
        <v>2503</v>
      </c>
      <c r="I317" s="650" t="s">
        <v>2504</v>
      </c>
      <c r="J317" s="650" t="s">
        <v>2505</v>
      </c>
      <c r="K317" s="658">
        <v>1</v>
      </c>
      <c r="L317" s="656">
        <v>43570</v>
      </c>
      <c r="M317" s="656">
        <v>43830</v>
      </c>
      <c r="N317" s="657">
        <f t="shared" si="14"/>
        <v>37.142857142857146</v>
      </c>
      <c r="O317" s="653">
        <v>1</v>
      </c>
      <c r="P317" s="653">
        <f t="shared" si="16"/>
        <v>1</v>
      </c>
      <c r="Q317" s="655" t="str">
        <f>IF(ISNUMBER(P317),IF(P317=100%,"CUMPLIDA",IF(AND(ISNUMBER(M317),ISNUMBER(ITRC!$Q$5)), IF(M317&lt;ITRC!$Q$5,"INCUMPLIDA","PROCESO"), "VALIDAR FECHA")),"SIN VALOR AVANCE")</f>
        <v>CUMPLIDA</v>
      </c>
      <c r="R317" s="82" t="s">
        <v>2483</v>
      </c>
    </row>
    <row r="318" spans="2:18" ht="255.75" x14ac:dyDescent="0.2">
      <c r="B318" s="80" t="s">
        <v>15</v>
      </c>
      <c r="C318" s="76" t="s">
        <v>9</v>
      </c>
      <c r="D318" s="1037"/>
      <c r="E318" s="1037"/>
      <c r="F318" s="1038"/>
      <c r="G318" s="1038"/>
      <c r="H318" s="1038"/>
      <c r="I318" s="650" t="s">
        <v>2506</v>
      </c>
      <c r="J318" s="650" t="s">
        <v>2507</v>
      </c>
      <c r="K318" s="658">
        <v>1</v>
      </c>
      <c r="L318" s="656">
        <v>43570</v>
      </c>
      <c r="M318" s="656">
        <v>43830</v>
      </c>
      <c r="N318" s="657">
        <f t="shared" si="14"/>
        <v>37.142857142857146</v>
      </c>
      <c r="O318" s="653">
        <v>1</v>
      </c>
      <c r="P318" s="653">
        <f t="shared" si="16"/>
        <v>1</v>
      </c>
      <c r="Q318" s="655" t="str">
        <f>IF(ISNUMBER(P318),IF(P318=100%,"CUMPLIDA",IF(AND(ISNUMBER(M318),ISNUMBER(ITRC!$Q$5)), IF(M318&lt;ITRC!$Q$5,"INCUMPLIDA","PROCESO"), "VALIDAR FECHA")),"SIN VALOR AVANCE")</f>
        <v>CUMPLIDA</v>
      </c>
      <c r="R318" s="82" t="s">
        <v>2483</v>
      </c>
    </row>
    <row r="319" spans="2:18" ht="255.75" x14ac:dyDescent="0.2">
      <c r="B319" s="80" t="s">
        <v>15</v>
      </c>
      <c r="C319" s="76" t="s">
        <v>9</v>
      </c>
      <c r="D319" s="1037"/>
      <c r="E319" s="1037"/>
      <c r="F319" s="1038"/>
      <c r="G319" s="1038"/>
      <c r="H319" s="1038"/>
      <c r="I319" s="650" t="s">
        <v>2508</v>
      </c>
      <c r="J319" s="650" t="s">
        <v>2509</v>
      </c>
      <c r="K319" s="658">
        <v>1</v>
      </c>
      <c r="L319" s="656">
        <v>43570</v>
      </c>
      <c r="M319" s="656">
        <v>43830</v>
      </c>
      <c r="N319" s="657">
        <f t="shared" si="14"/>
        <v>37.142857142857146</v>
      </c>
      <c r="O319" s="653">
        <v>1</v>
      </c>
      <c r="P319" s="653">
        <f t="shared" si="16"/>
        <v>1</v>
      </c>
      <c r="Q319" s="655" t="str">
        <f>IF(ISNUMBER(P319),IF(P319=100%,"CUMPLIDA",IF(AND(ISNUMBER(M319),ISNUMBER(ITRC!$Q$5)), IF(M319&lt;ITRC!$Q$5,"INCUMPLIDA","PROCESO"), "VALIDAR FECHA")),"SIN VALOR AVANCE")</f>
        <v>CUMPLIDA</v>
      </c>
      <c r="R319" s="82" t="s">
        <v>2483</v>
      </c>
    </row>
    <row r="320" spans="2:18" ht="255.75" x14ac:dyDescent="0.2">
      <c r="B320" s="80" t="s">
        <v>15</v>
      </c>
      <c r="C320" s="76" t="s">
        <v>9</v>
      </c>
      <c r="D320" s="1037"/>
      <c r="E320" s="1037"/>
      <c r="F320" s="1038"/>
      <c r="G320" s="1038"/>
      <c r="H320" s="1038" t="s">
        <v>2510</v>
      </c>
      <c r="I320" s="650" t="s">
        <v>2477</v>
      </c>
      <c r="J320" s="650" t="s">
        <v>921</v>
      </c>
      <c r="K320" s="658">
        <v>1</v>
      </c>
      <c r="L320" s="656">
        <v>43570</v>
      </c>
      <c r="M320" s="656">
        <v>43830</v>
      </c>
      <c r="N320" s="657">
        <f t="shared" si="14"/>
        <v>37.142857142857146</v>
      </c>
      <c r="O320" s="653">
        <v>1</v>
      </c>
      <c r="P320" s="653">
        <f t="shared" si="16"/>
        <v>1</v>
      </c>
      <c r="Q320" s="655" t="str">
        <f>IF(ISNUMBER(P320),IF(P320=100%,"CUMPLIDA",IF(AND(ISNUMBER(M320),ISNUMBER(ITRC!$Q$5)), IF(M320&lt;ITRC!$Q$5,"INCUMPLIDA","PROCESO"), "VALIDAR FECHA")),"SIN VALOR AVANCE")</f>
        <v>CUMPLIDA</v>
      </c>
      <c r="R320" s="82" t="s">
        <v>2483</v>
      </c>
    </row>
    <row r="321" spans="2:18" ht="255.75" x14ac:dyDescent="0.2">
      <c r="B321" s="80" t="s">
        <v>15</v>
      </c>
      <c r="C321" s="76" t="s">
        <v>9</v>
      </c>
      <c r="D321" s="1037"/>
      <c r="E321" s="1037"/>
      <c r="F321" s="1038"/>
      <c r="G321" s="1038"/>
      <c r="H321" s="1038"/>
      <c r="I321" s="650" t="s">
        <v>2479</v>
      </c>
      <c r="J321" s="650" t="s">
        <v>2480</v>
      </c>
      <c r="K321" s="658">
        <v>1</v>
      </c>
      <c r="L321" s="656">
        <v>43570</v>
      </c>
      <c r="M321" s="656">
        <v>43830</v>
      </c>
      <c r="N321" s="657">
        <f t="shared" si="14"/>
        <v>37.142857142857146</v>
      </c>
      <c r="O321" s="653">
        <v>1</v>
      </c>
      <c r="P321" s="653">
        <f t="shared" si="16"/>
        <v>1</v>
      </c>
      <c r="Q321" s="655" t="str">
        <f>IF(ISNUMBER(P321),IF(P321=100%,"CUMPLIDA",IF(AND(ISNUMBER(M321),ISNUMBER(ITRC!$Q$5)), IF(M321&lt;ITRC!$Q$5,"INCUMPLIDA","PROCESO"), "VALIDAR FECHA")),"SIN VALOR AVANCE")</f>
        <v>CUMPLIDA</v>
      </c>
      <c r="R321" s="82" t="s">
        <v>2483</v>
      </c>
    </row>
    <row r="322" spans="2:18" ht="255.75" x14ac:dyDescent="0.2">
      <c r="B322" s="80" t="s">
        <v>15</v>
      </c>
      <c r="C322" s="76" t="s">
        <v>9</v>
      </c>
      <c r="D322" s="1037"/>
      <c r="E322" s="1037"/>
      <c r="F322" s="1038"/>
      <c r="G322" s="1038"/>
      <c r="H322" s="1038"/>
      <c r="I322" s="650" t="s">
        <v>2481</v>
      </c>
      <c r="J322" s="650" t="s">
        <v>2482</v>
      </c>
      <c r="K322" s="658">
        <v>1</v>
      </c>
      <c r="L322" s="656">
        <v>43570</v>
      </c>
      <c r="M322" s="656">
        <v>43830</v>
      </c>
      <c r="N322" s="657">
        <f t="shared" si="14"/>
        <v>37.142857142857146</v>
      </c>
      <c r="O322" s="653">
        <v>1</v>
      </c>
      <c r="P322" s="653">
        <f t="shared" si="16"/>
        <v>1</v>
      </c>
      <c r="Q322" s="655" t="str">
        <f>IF(ISNUMBER(P322),IF(P322=100%,"CUMPLIDA",IF(AND(ISNUMBER(M322),ISNUMBER(ITRC!$Q$5)), IF(M322&lt;ITRC!$Q$5,"INCUMPLIDA","PROCESO"), "VALIDAR FECHA")),"SIN VALOR AVANCE")</f>
        <v>CUMPLIDA</v>
      </c>
      <c r="R322" s="82" t="s">
        <v>2483</v>
      </c>
    </row>
    <row r="323" spans="2:18" ht="210.75" x14ac:dyDescent="0.2">
      <c r="B323" s="80" t="s">
        <v>15</v>
      </c>
      <c r="C323" s="81" t="s">
        <v>9</v>
      </c>
      <c r="D323" s="1037" t="s">
        <v>2511</v>
      </c>
      <c r="E323" s="1037" t="s">
        <v>1555</v>
      </c>
      <c r="F323" s="650" t="s">
        <v>2512</v>
      </c>
      <c r="G323" s="1038" t="s">
        <v>2513</v>
      </c>
      <c r="H323" s="650" t="s">
        <v>2514</v>
      </c>
      <c r="I323" s="650" t="s">
        <v>2515</v>
      </c>
      <c r="J323" s="650" t="s">
        <v>2516</v>
      </c>
      <c r="K323" s="658">
        <v>408</v>
      </c>
      <c r="L323" s="656">
        <v>43876</v>
      </c>
      <c r="M323" s="656">
        <v>44255</v>
      </c>
      <c r="N323" s="657">
        <f t="shared" si="14"/>
        <v>54.142857142857146</v>
      </c>
      <c r="O323" s="653">
        <v>1</v>
      </c>
      <c r="P323" s="653">
        <f t="shared" si="16"/>
        <v>1</v>
      </c>
      <c r="Q323" s="655" t="str">
        <f>IF(ISNUMBER(P323),IF(P323=100%,"CUMPLIDA",IF(AND(ISNUMBER(M323),ISNUMBER(ITRC!$Q$5)), IF(M323&lt;ITRC!$Q$5,"INCUMPLIDA","PROCESO"), "VALIDAR FECHA")),"SIN VALOR AVANCE")</f>
        <v>CUMPLIDA</v>
      </c>
      <c r="R323" s="82" t="s">
        <v>2478</v>
      </c>
    </row>
    <row r="324" spans="2:18" ht="210.75" x14ac:dyDescent="0.2">
      <c r="B324" s="80" t="s">
        <v>15</v>
      </c>
      <c r="C324" s="81" t="s">
        <v>9</v>
      </c>
      <c r="D324" s="1037"/>
      <c r="E324" s="1037"/>
      <c r="F324" s="650" t="s">
        <v>2517</v>
      </c>
      <c r="G324" s="1038"/>
      <c r="H324" s="650" t="s">
        <v>2518</v>
      </c>
      <c r="I324" s="650" t="s">
        <v>2519</v>
      </c>
      <c r="J324" s="650" t="s">
        <v>2520</v>
      </c>
      <c r="K324" s="658">
        <v>1</v>
      </c>
      <c r="L324" s="656">
        <v>43876</v>
      </c>
      <c r="M324" s="656">
        <v>44012</v>
      </c>
      <c r="N324" s="657">
        <f t="shared" si="14"/>
        <v>19.428571428571427</v>
      </c>
      <c r="O324" s="653">
        <v>1</v>
      </c>
      <c r="P324" s="653">
        <f t="shared" si="16"/>
        <v>1</v>
      </c>
      <c r="Q324" s="655" t="str">
        <f>IF(ISNUMBER(P324),IF(P324=100%,"CUMPLIDA",IF(AND(ISNUMBER(M324),ISNUMBER(ITRC!$Q$5)), IF(M324&lt;ITRC!$Q$5,"INCUMPLIDA","PROCESO"), "VALIDAR FECHA")),"SIN VALOR AVANCE")</f>
        <v>CUMPLIDA</v>
      </c>
      <c r="R324" s="82" t="s">
        <v>2478</v>
      </c>
    </row>
    <row r="325" spans="2:18" ht="255.75" x14ac:dyDescent="0.2">
      <c r="B325" s="80" t="s">
        <v>15</v>
      </c>
      <c r="C325" s="81" t="s">
        <v>9</v>
      </c>
      <c r="D325" s="1037"/>
      <c r="E325" s="1037"/>
      <c r="F325" s="650" t="s">
        <v>2521</v>
      </c>
      <c r="G325" s="1038"/>
      <c r="H325" s="650" t="s">
        <v>2522</v>
      </c>
      <c r="I325" s="650" t="s">
        <v>2523</v>
      </c>
      <c r="J325" s="650" t="s">
        <v>2516</v>
      </c>
      <c r="K325" s="658">
        <v>136</v>
      </c>
      <c r="L325" s="656">
        <v>43876</v>
      </c>
      <c r="M325" s="656">
        <v>44255</v>
      </c>
      <c r="N325" s="657">
        <f t="shared" si="14"/>
        <v>54.142857142857146</v>
      </c>
      <c r="O325" s="653">
        <v>1</v>
      </c>
      <c r="P325" s="653">
        <f t="shared" si="16"/>
        <v>1</v>
      </c>
      <c r="Q325" s="655" t="str">
        <f>IF(ISNUMBER(P325),IF(P325=100%,"CUMPLIDA",IF(AND(ISNUMBER(M325),ISNUMBER(ITRC!$Q$5)), IF(M325&lt;ITRC!$Q$5,"INCUMPLIDA","PROCESO"), "VALIDAR FECHA")),"SIN VALOR AVANCE")</f>
        <v>CUMPLIDA</v>
      </c>
      <c r="R325" s="82" t="s">
        <v>2483</v>
      </c>
    </row>
    <row r="326" spans="2:18" ht="255.75" x14ac:dyDescent="0.2">
      <c r="B326" s="80" t="s">
        <v>15</v>
      </c>
      <c r="C326" s="81" t="s">
        <v>9</v>
      </c>
      <c r="D326" s="1037"/>
      <c r="E326" s="1037"/>
      <c r="F326" s="1038" t="s">
        <v>2524</v>
      </c>
      <c r="G326" s="1038"/>
      <c r="H326" s="650" t="s">
        <v>2525</v>
      </c>
      <c r="I326" s="650" t="s">
        <v>2526</v>
      </c>
      <c r="J326" s="650" t="s">
        <v>2516</v>
      </c>
      <c r="K326" s="658">
        <v>136</v>
      </c>
      <c r="L326" s="656">
        <v>43876</v>
      </c>
      <c r="M326" s="656">
        <v>44255</v>
      </c>
      <c r="N326" s="657">
        <f t="shared" si="14"/>
        <v>54.142857142857146</v>
      </c>
      <c r="O326" s="653">
        <v>1</v>
      </c>
      <c r="P326" s="653">
        <f t="shared" si="16"/>
        <v>1</v>
      </c>
      <c r="Q326" s="655" t="str">
        <f>IF(ISNUMBER(P326),IF(P326=100%,"CUMPLIDA",IF(AND(ISNUMBER(M326),ISNUMBER(ITRC!$Q$5)), IF(M326&lt;ITRC!$Q$5,"INCUMPLIDA","PROCESO"), "VALIDAR FECHA")),"SIN VALOR AVANCE")</f>
        <v>CUMPLIDA</v>
      </c>
      <c r="R326" s="82" t="s">
        <v>2483</v>
      </c>
    </row>
    <row r="327" spans="2:18" ht="255.75" x14ac:dyDescent="0.2">
      <c r="B327" s="80" t="s">
        <v>15</v>
      </c>
      <c r="C327" s="81" t="s">
        <v>9</v>
      </c>
      <c r="D327" s="1037"/>
      <c r="E327" s="1037"/>
      <c r="F327" s="1038"/>
      <c r="G327" s="1038"/>
      <c r="H327" s="650" t="s">
        <v>2527</v>
      </c>
      <c r="I327" s="650" t="s">
        <v>2528</v>
      </c>
      <c r="J327" s="650" t="s">
        <v>2516</v>
      </c>
      <c r="K327" s="658">
        <v>136</v>
      </c>
      <c r="L327" s="656">
        <v>43876</v>
      </c>
      <c r="M327" s="656">
        <v>44255</v>
      </c>
      <c r="N327" s="657">
        <f t="shared" si="14"/>
        <v>54.142857142857146</v>
      </c>
      <c r="O327" s="653">
        <v>1</v>
      </c>
      <c r="P327" s="653">
        <f t="shared" si="16"/>
        <v>1</v>
      </c>
      <c r="Q327" s="655" t="str">
        <f>IF(ISNUMBER(P327),IF(P327=100%,"CUMPLIDA",IF(AND(ISNUMBER(M327),ISNUMBER(ITRC!$Q$5)), IF(M327&lt;ITRC!$Q$5,"INCUMPLIDA","PROCESO"), "VALIDAR FECHA")),"SIN VALOR AVANCE")</f>
        <v>CUMPLIDA</v>
      </c>
      <c r="R327" s="82" t="s">
        <v>2483</v>
      </c>
    </row>
    <row r="328" spans="2:18" ht="255.75" x14ac:dyDescent="0.2">
      <c r="B328" s="80" t="s">
        <v>15</v>
      </c>
      <c r="C328" s="81" t="s">
        <v>9</v>
      </c>
      <c r="D328" s="1037"/>
      <c r="E328" s="1037"/>
      <c r="F328" s="1038" t="s">
        <v>2529</v>
      </c>
      <c r="G328" s="1038"/>
      <c r="H328" s="650" t="s">
        <v>2530</v>
      </c>
      <c r="I328" s="650" t="s">
        <v>2531</v>
      </c>
      <c r="J328" s="650" t="s">
        <v>2532</v>
      </c>
      <c r="K328" s="658">
        <v>136</v>
      </c>
      <c r="L328" s="656">
        <v>43876</v>
      </c>
      <c r="M328" s="656">
        <v>44255</v>
      </c>
      <c r="N328" s="657">
        <f t="shared" si="14"/>
        <v>54.142857142857146</v>
      </c>
      <c r="O328" s="653">
        <v>1</v>
      </c>
      <c r="P328" s="653">
        <f t="shared" si="16"/>
        <v>1</v>
      </c>
      <c r="Q328" s="655" t="str">
        <f>IF(ISNUMBER(P328),IF(P328=100%,"CUMPLIDA",IF(AND(ISNUMBER(M328),ISNUMBER(ITRC!$Q$5)), IF(M328&lt;ITRC!$Q$5,"INCUMPLIDA","PROCESO"), "VALIDAR FECHA")),"SIN VALOR AVANCE")</f>
        <v>CUMPLIDA</v>
      </c>
      <c r="R328" s="82" t="s">
        <v>2483</v>
      </c>
    </row>
    <row r="329" spans="2:18" ht="255.75" x14ac:dyDescent="0.2">
      <c r="B329" s="80" t="s">
        <v>15</v>
      </c>
      <c r="C329" s="81" t="s">
        <v>9</v>
      </c>
      <c r="D329" s="1037"/>
      <c r="E329" s="1037"/>
      <c r="F329" s="1038"/>
      <c r="G329" s="1038"/>
      <c r="H329" s="650" t="s">
        <v>2533</v>
      </c>
      <c r="I329" s="650" t="s">
        <v>2534</v>
      </c>
      <c r="J329" s="650" t="s">
        <v>2535</v>
      </c>
      <c r="K329" s="658">
        <v>136</v>
      </c>
      <c r="L329" s="656">
        <v>43876</v>
      </c>
      <c r="M329" s="656">
        <v>44255</v>
      </c>
      <c r="N329" s="657">
        <f t="shared" si="14"/>
        <v>54.142857142857146</v>
      </c>
      <c r="O329" s="653">
        <v>1</v>
      </c>
      <c r="P329" s="653">
        <f t="shared" si="16"/>
        <v>1</v>
      </c>
      <c r="Q329" s="655" t="str">
        <f>IF(ISNUMBER(P329),IF(P329=100%,"CUMPLIDA",IF(AND(ISNUMBER(M329),ISNUMBER(ITRC!$Q$5)), IF(M329&lt;ITRC!$Q$5,"INCUMPLIDA","PROCESO"), "VALIDAR FECHA")),"SIN VALOR AVANCE")</f>
        <v>CUMPLIDA</v>
      </c>
      <c r="R329" s="82" t="s">
        <v>2483</v>
      </c>
    </row>
    <row r="330" spans="2:18" ht="255.75" x14ac:dyDescent="0.2">
      <c r="B330" s="80" t="s">
        <v>15</v>
      </c>
      <c r="C330" s="81" t="s">
        <v>9</v>
      </c>
      <c r="D330" s="1037"/>
      <c r="E330" s="1037"/>
      <c r="F330" s="1038"/>
      <c r="G330" s="1038"/>
      <c r="H330" s="650" t="s">
        <v>2536</v>
      </c>
      <c r="I330" s="650" t="s">
        <v>2537</v>
      </c>
      <c r="J330" s="650" t="s">
        <v>2538</v>
      </c>
      <c r="K330" s="658">
        <v>136</v>
      </c>
      <c r="L330" s="656">
        <v>43862</v>
      </c>
      <c r="M330" s="656">
        <v>44242</v>
      </c>
      <c r="N330" s="657">
        <f t="shared" si="14"/>
        <v>54.285714285714285</v>
      </c>
      <c r="O330" s="653">
        <v>1</v>
      </c>
      <c r="P330" s="653">
        <f t="shared" si="16"/>
        <v>1</v>
      </c>
      <c r="Q330" s="655" t="str">
        <f>IF(ISNUMBER(P330),IF(P330=100%,"CUMPLIDA",IF(AND(ISNUMBER(M330),ISNUMBER(ITRC!$Q$5)), IF(M330&lt;ITRC!$Q$5,"INCUMPLIDA","PROCESO"), "VALIDAR FECHA")),"SIN VALOR AVANCE")</f>
        <v>CUMPLIDA</v>
      </c>
      <c r="R330" s="82" t="s">
        <v>2483</v>
      </c>
    </row>
    <row r="331" spans="2:18" ht="300.75" x14ac:dyDescent="0.2">
      <c r="B331" s="80" t="s">
        <v>15</v>
      </c>
      <c r="C331" s="81" t="s">
        <v>9</v>
      </c>
      <c r="D331" s="1037" t="s">
        <v>2539</v>
      </c>
      <c r="E331" s="1037" t="s">
        <v>1555</v>
      </c>
      <c r="F331" s="650" t="s">
        <v>2540</v>
      </c>
      <c r="G331" s="1038" t="s">
        <v>2513</v>
      </c>
      <c r="H331" s="650" t="s">
        <v>2541</v>
      </c>
      <c r="I331" s="650" t="s">
        <v>2542</v>
      </c>
      <c r="J331" s="650" t="s">
        <v>2516</v>
      </c>
      <c r="K331" s="658">
        <v>408</v>
      </c>
      <c r="L331" s="656">
        <v>43952</v>
      </c>
      <c r="M331" s="656">
        <v>44316</v>
      </c>
      <c r="N331" s="657">
        <f t="shared" si="14"/>
        <v>52</v>
      </c>
      <c r="O331" s="653">
        <v>1</v>
      </c>
      <c r="P331" s="653">
        <f t="shared" si="16"/>
        <v>1</v>
      </c>
      <c r="Q331" s="655" t="str">
        <f>IF(ISNUMBER(P331),IF(P331=100%,"CUMPLIDA",IF(AND(ISNUMBER(M331),ISNUMBER(ITRC!$Q$5)), IF(M331&lt;ITRC!$Q$5,"INCUMPLIDA","PROCESO"), "VALIDAR FECHA")),"SIN VALOR AVANCE")</f>
        <v>CUMPLIDA</v>
      </c>
      <c r="R331" s="654" t="s">
        <v>2543</v>
      </c>
    </row>
    <row r="332" spans="2:18" ht="300.75" x14ac:dyDescent="0.2">
      <c r="B332" s="80" t="s">
        <v>15</v>
      </c>
      <c r="C332" s="81" t="s">
        <v>9</v>
      </c>
      <c r="D332" s="1037"/>
      <c r="E332" s="1037"/>
      <c r="F332" s="650" t="s">
        <v>2544</v>
      </c>
      <c r="G332" s="1038"/>
      <c r="H332" s="650" t="s">
        <v>2545</v>
      </c>
      <c r="I332" s="650" t="s">
        <v>2546</v>
      </c>
      <c r="J332" s="650" t="s">
        <v>2516</v>
      </c>
      <c r="K332" s="658">
        <v>102</v>
      </c>
      <c r="L332" s="656">
        <v>43952</v>
      </c>
      <c r="M332" s="656">
        <v>44316</v>
      </c>
      <c r="N332" s="657">
        <f t="shared" si="14"/>
        <v>52</v>
      </c>
      <c r="O332" s="653">
        <v>1</v>
      </c>
      <c r="P332" s="653">
        <f t="shared" si="16"/>
        <v>1</v>
      </c>
      <c r="Q332" s="655" t="str">
        <f>IF(ISNUMBER(P332),IF(P332=100%,"CUMPLIDA",IF(AND(ISNUMBER(M332),ISNUMBER(ITRC!$Q$5)), IF(M332&lt;ITRC!$Q$5,"INCUMPLIDA","PROCESO"), "VALIDAR FECHA")),"SIN VALOR AVANCE")</f>
        <v>CUMPLIDA</v>
      </c>
      <c r="R332" s="654" t="s">
        <v>2543</v>
      </c>
    </row>
    <row r="333" spans="2:18" ht="152.44999999999999" customHeight="1" x14ac:dyDescent="0.2">
      <c r="B333" s="80" t="s">
        <v>15</v>
      </c>
      <c r="C333" s="81" t="s">
        <v>9</v>
      </c>
      <c r="D333" s="1037"/>
      <c r="E333" s="1037"/>
      <c r="F333" s="650" t="s">
        <v>2547</v>
      </c>
      <c r="G333" s="1038"/>
      <c r="H333" s="1038" t="s">
        <v>2548</v>
      </c>
      <c r="I333" s="1038" t="s">
        <v>2549</v>
      </c>
      <c r="J333" s="1038" t="s">
        <v>2516</v>
      </c>
      <c r="K333" s="1046">
        <v>102</v>
      </c>
      <c r="L333" s="1048">
        <v>43952</v>
      </c>
      <c r="M333" s="1048">
        <v>44316</v>
      </c>
      <c r="N333" s="1050">
        <f>(M333-L333)/7</f>
        <v>52</v>
      </c>
      <c r="O333" s="1042">
        <v>1</v>
      </c>
      <c r="P333" s="1044">
        <f t="shared" si="16"/>
        <v>1</v>
      </c>
      <c r="Q333" s="1045" t="str">
        <f>IF(ISNUMBER(P333),IF(P333=100%,"CUMPLIDA",IF(AND(ISNUMBER(M333),ISNUMBER(ITRC!$Q$5)), IF(M333&lt;ITRC!$Q$5,"INCUMPLIDA","PROCESO"), "VALIDAR FECHA")),"SIN VALOR AVANCE")</f>
        <v>CUMPLIDA</v>
      </c>
      <c r="R333" s="1041" t="s">
        <v>2543</v>
      </c>
    </row>
    <row r="334" spans="2:18" ht="157.9" customHeight="1" x14ac:dyDescent="0.2">
      <c r="B334" s="80" t="s">
        <v>15</v>
      </c>
      <c r="C334" s="81" t="s">
        <v>9</v>
      </c>
      <c r="D334" s="1037"/>
      <c r="E334" s="1037"/>
      <c r="F334" s="650" t="s">
        <v>2550</v>
      </c>
      <c r="G334" s="1038"/>
      <c r="H334" s="1038"/>
      <c r="I334" s="1038"/>
      <c r="J334" s="1038"/>
      <c r="K334" s="1047"/>
      <c r="L334" s="1049"/>
      <c r="M334" s="1049"/>
      <c r="N334" s="1050"/>
      <c r="O334" s="1043"/>
      <c r="P334" s="1044"/>
      <c r="Q334" s="1045"/>
      <c r="R334" s="1041"/>
    </row>
    <row r="335" spans="2:18" ht="165.75" x14ac:dyDescent="0.2">
      <c r="B335" s="80" t="s">
        <v>15</v>
      </c>
      <c r="C335" s="81" t="s">
        <v>9</v>
      </c>
      <c r="D335" s="1037" t="s">
        <v>2551</v>
      </c>
      <c r="E335" s="1037" t="s">
        <v>1555</v>
      </c>
      <c r="F335" s="650" t="s">
        <v>2552</v>
      </c>
      <c r="G335" s="1038" t="s">
        <v>2553</v>
      </c>
      <c r="H335" s="650" t="s">
        <v>2554</v>
      </c>
      <c r="I335" s="650" t="s">
        <v>2555</v>
      </c>
      <c r="J335" s="650" t="s">
        <v>2556</v>
      </c>
      <c r="K335" s="658">
        <v>1</v>
      </c>
      <c r="L335" s="656">
        <v>43905</v>
      </c>
      <c r="M335" s="656">
        <v>44073</v>
      </c>
      <c r="N335" s="657">
        <f t="shared" si="14"/>
        <v>24</v>
      </c>
      <c r="O335" s="653">
        <v>1</v>
      </c>
      <c r="P335" s="653">
        <f t="shared" ref="P335:P397" si="17">O335</f>
        <v>1</v>
      </c>
      <c r="Q335" s="655" t="str">
        <f>IF(ISNUMBER(P335),IF(P335=100%,"CUMPLIDA",IF(AND(ISNUMBER(M335),ISNUMBER(ITRC!$Q$5)), IF(M335&lt;ITRC!$Q$5,"INCUMPLIDA","PROCESO"), "VALIDAR FECHA")),"SIN VALOR AVANCE")</f>
        <v>CUMPLIDA</v>
      </c>
      <c r="R335" s="654" t="s">
        <v>2557</v>
      </c>
    </row>
    <row r="336" spans="2:18" ht="165.75" x14ac:dyDescent="0.2">
      <c r="B336" s="80" t="s">
        <v>15</v>
      </c>
      <c r="C336" s="81" t="s">
        <v>9</v>
      </c>
      <c r="D336" s="1037"/>
      <c r="E336" s="1037"/>
      <c r="F336" s="650" t="s">
        <v>2558</v>
      </c>
      <c r="G336" s="1038"/>
      <c r="H336" s="650" t="s">
        <v>2559</v>
      </c>
      <c r="I336" s="650" t="s">
        <v>2560</v>
      </c>
      <c r="J336" s="650" t="s">
        <v>2556</v>
      </c>
      <c r="K336" s="658">
        <v>1</v>
      </c>
      <c r="L336" s="656">
        <v>43905</v>
      </c>
      <c r="M336" s="656">
        <v>44073</v>
      </c>
      <c r="N336" s="657">
        <f t="shared" si="14"/>
        <v>24</v>
      </c>
      <c r="O336" s="653">
        <v>1</v>
      </c>
      <c r="P336" s="653">
        <f t="shared" si="17"/>
        <v>1</v>
      </c>
      <c r="Q336" s="655" t="str">
        <f>IF(ISNUMBER(P336),IF(P336=100%,"CUMPLIDA",IF(AND(ISNUMBER(M336),ISNUMBER(ITRC!$Q$5)), IF(M336&lt;ITRC!$Q$5,"INCUMPLIDA","PROCESO"), "VALIDAR FECHA")),"SIN VALOR AVANCE")</f>
        <v>CUMPLIDA</v>
      </c>
      <c r="R336" s="654" t="s">
        <v>2557</v>
      </c>
    </row>
    <row r="337" spans="2:18" ht="165.75" x14ac:dyDescent="0.2">
      <c r="B337" s="80" t="s">
        <v>15</v>
      </c>
      <c r="C337" s="81" t="s">
        <v>9</v>
      </c>
      <c r="D337" s="1037"/>
      <c r="E337" s="1037"/>
      <c r="F337" s="1038" t="s">
        <v>2561</v>
      </c>
      <c r="G337" s="1038"/>
      <c r="H337" s="650" t="s">
        <v>2562</v>
      </c>
      <c r="I337" s="650" t="s">
        <v>2563</v>
      </c>
      <c r="J337" s="650" t="s">
        <v>2556</v>
      </c>
      <c r="K337" s="658">
        <v>1</v>
      </c>
      <c r="L337" s="656">
        <v>43905</v>
      </c>
      <c r="M337" s="656">
        <v>44073</v>
      </c>
      <c r="N337" s="657">
        <f t="shared" si="14"/>
        <v>24</v>
      </c>
      <c r="O337" s="653">
        <v>1</v>
      </c>
      <c r="P337" s="653">
        <f t="shared" si="17"/>
        <v>1</v>
      </c>
      <c r="Q337" s="655" t="str">
        <f>IF(ISNUMBER(P337),IF(P337=100%,"CUMPLIDA",IF(AND(ISNUMBER(M337),ISNUMBER(ITRC!$Q$5)), IF(M337&lt;ITRC!$Q$5,"INCUMPLIDA","PROCESO"), "VALIDAR FECHA")),"SIN VALOR AVANCE")</f>
        <v>CUMPLIDA</v>
      </c>
      <c r="R337" s="654" t="s">
        <v>2557</v>
      </c>
    </row>
    <row r="338" spans="2:18" ht="255" x14ac:dyDescent="0.2">
      <c r="B338" s="80" t="s">
        <v>15</v>
      </c>
      <c r="C338" s="81" t="s">
        <v>9</v>
      </c>
      <c r="D338" s="1037"/>
      <c r="E338" s="1037"/>
      <c r="F338" s="1038"/>
      <c r="G338" s="1038"/>
      <c r="H338" s="650" t="s">
        <v>2564</v>
      </c>
      <c r="I338" s="650" t="s">
        <v>2565</v>
      </c>
      <c r="J338" s="650" t="s">
        <v>2556</v>
      </c>
      <c r="K338" s="658">
        <v>1</v>
      </c>
      <c r="L338" s="656">
        <v>43905</v>
      </c>
      <c r="M338" s="656">
        <v>44073</v>
      </c>
      <c r="N338" s="657">
        <f t="shared" si="14"/>
        <v>24</v>
      </c>
      <c r="O338" s="653">
        <v>1</v>
      </c>
      <c r="P338" s="653">
        <f t="shared" si="17"/>
        <v>1</v>
      </c>
      <c r="Q338" s="655" t="str">
        <f>IF(ISNUMBER(P338),IF(P338=100%,"CUMPLIDA",IF(AND(ISNUMBER(M338),ISNUMBER(ITRC!$Q$5)), IF(M338&lt;ITRC!$Q$5,"INCUMPLIDA","PROCESO"), "VALIDAR FECHA")),"SIN VALOR AVANCE")</f>
        <v>CUMPLIDA</v>
      </c>
      <c r="R338" s="654" t="s">
        <v>2557</v>
      </c>
    </row>
    <row r="339" spans="2:18" ht="105.75" x14ac:dyDescent="0.2">
      <c r="B339" s="80" t="s">
        <v>15</v>
      </c>
      <c r="C339" s="81" t="s">
        <v>9</v>
      </c>
      <c r="D339" s="1037" t="s">
        <v>2566</v>
      </c>
      <c r="E339" s="1037" t="s">
        <v>2567</v>
      </c>
      <c r="F339" s="1038" t="s">
        <v>2568</v>
      </c>
      <c r="G339" s="1038" t="s">
        <v>2569</v>
      </c>
      <c r="H339" s="1038" t="s">
        <v>2570</v>
      </c>
      <c r="I339" s="650" t="s">
        <v>2571</v>
      </c>
      <c r="J339" s="650" t="s">
        <v>2572</v>
      </c>
      <c r="K339" s="658">
        <v>1</v>
      </c>
      <c r="L339" s="656">
        <v>43514</v>
      </c>
      <c r="M339" s="656">
        <v>43535</v>
      </c>
      <c r="N339" s="657">
        <f t="shared" si="14"/>
        <v>3</v>
      </c>
      <c r="O339" s="653">
        <v>1</v>
      </c>
      <c r="P339" s="653">
        <f t="shared" si="17"/>
        <v>1</v>
      </c>
      <c r="Q339" s="655" t="str">
        <f>IF(ISNUMBER(P339),IF(P339=100%,"CUMPLIDA",IF(AND(ISNUMBER(M339),ISNUMBER(ITRC!$Q$5)), IF(M339&lt;ITRC!$Q$5,"INCUMPLIDA","PROCESO"), "VALIDAR FECHA")),"SIN VALOR AVANCE")</f>
        <v>CUMPLIDA</v>
      </c>
      <c r="R339" s="654" t="s">
        <v>2573</v>
      </c>
    </row>
    <row r="340" spans="2:18" ht="180.75" x14ac:dyDescent="0.2">
      <c r="B340" s="80" t="s">
        <v>15</v>
      </c>
      <c r="C340" s="81" t="s">
        <v>9</v>
      </c>
      <c r="D340" s="1037"/>
      <c r="E340" s="1037"/>
      <c r="F340" s="1038"/>
      <c r="G340" s="1038"/>
      <c r="H340" s="1038"/>
      <c r="I340" s="650" t="s">
        <v>2574</v>
      </c>
      <c r="J340" s="650" t="s">
        <v>2575</v>
      </c>
      <c r="K340" s="658">
        <v>1</v>
      </c>
      <c r="L340" s="656">
        <v>43536</v>
      </c>
      <c r="M340" s="656">
        <v>43738</v>
      </c>
      <c r="N340" s="657">
        <f t="shared" si="14"/>
        <v>28.857142857142858</v>
      </c>
      <c r="O340" s="653">
        <v>1</v>
      </c>
      <c r="P340" s="653">
        <f t="shared" si="17"/>
        <v>1</v>
      </c>
      <c r="Q340" s="655" t="str">
        <f>IF(ISNUMBER(P340),IF(P340=100%,"CUMPLIDA",IF(AND(ISNUMBER(M340),ISNUMBER(ITRC!$Q$5)), IF(M340&lt;ITRC!$Q$5,"INCUMPLIDA","PROCESO"), "VALIDAR FECHA")),"SIN VALOR AVANCE")</f>
        <v>CUMPLIDA</v>
      </c>
      <c r="R340" s="654" t="s">
        <v>2576</v>
      </c>
    </row>
    <row r="341" spans="2:18" ht="265.14999999999998" customHeight="1" x14ac:dyDescent="0.2">
      <c r="B341" s="80" t="s">
        <v>15</v>
      </c>
      <c r="C341" s="81" t="s">
        <v>9</v>
      </c>
      <c r="D341" s="1037"/>
      <c r="E341" s="1037"/>
      <c r="F341" s="1038"/>
      <c r="G341" s="1038"/>
      <c r="H341" s="650" t="s">
        <v>2577</v>
      </c>
      <c r="I341" s="650" t="s">
        <v>2578</v>
      </c>
      <c r="J341" s="650" t="s">
        <v>2579</v>
      </c>
      <c r="K341" s="658">
        <v>1</v>
      </c>
      <c r="L341" s="656">
        <v>43514</v>
      </c>
      <c r="M341" s="656">
        <v>43585</v>
      </c>
      <c r="N341" s="657">
        <f t="shared" si="14"/>
        <v>10.142857142857142</v>
      </c>
      <c r="O341" s="653">
        <v>1</v>
      </c>
      <c r="P341" s="653">
        <f t="shared" si="17"/>
        <v>1</v>
      </c>
      <c r="Q341" s="655" t="str">
        <f>IF(ISNUMBER(P341),IF(P341=100%,"CUMPLIDA",IF(AND(ISNUMBER(M341),ISNUMBER(ITRC!$Q$5)), IF(M341&lt;ITRC!$Q$5,"INCUMPLIDA","PROCESO"), "VALIDAR FECHA")),"SIN VALOR AVANCE")</f>
        <v>CUMPLIDA</v>
      </c>
      <c r="R341" s="654" t="s">
        <v>2573</v>
      </c>
    </row>
    <row r="342" spans="2:18" ht="105.75" x14ac:dyDescent="0.2">
      <c r="B342" s="80" t="s">
        <v>15</v>
      </c>
      <c r="C342" s="81" t="s">
        <v>9</v>
      </c>
      <c r="D342" s="1037"/>
      <c r="E342" s="1037"/>
      <c r="F342" s="1038" t="s">
        <v>2580</v>
      </c>
      <c r="G342" s="1038"/>
      <c r="H342" s="1038" t="s">
        <v>2581</v>
      </c>
      <c r="I342" s="650" t="s">
        <v>2582</v>
      </c>
      <c r="J342" s="650" t="s">
        <v>2583</v>
      </c>
      <c r="K342" s="658">
        <v>1</v>
      </c>
      <c r="L342" s="656">
        <v>43514</v>
      </c>
      <c r="M342" s="656">
        <v>43555</v>
      </c>
      <c r="N342" s="657">
        <f t="shared" si="14"/>
        <v>5.8571428571428568</v>
      </c>
      <c r="O342" s="653">
        <v>1</v>
      </c>
      <c r="P342" s="653">
        <f t="shared" si="17"/>
        <v>1</v>
      </c>
      <c r="Q342" s="655" t="str">
        <f>IF(ISNUMBER(P342),IF(P342=100%,"CUMPLIDA",IF(AND(ISNUMBER(M342),ISNUMBER(ITRC!$Q$5)), IF(M342&lt;ITRC!$Q$5,"INCUMPLIDA","PROCESO"), "VALIDAR FECHA")),"SIN VALOR AVANCE")</f>
        <v>CUMPLIDA</v>
      </c>
      <c r="R342" s="654" t="s">
        <v>2573</v>
      </c>
    </row>
    <row r="343" spans="2:18" ht="105.75" x14ac:dyDescent="0.2">
      <c r="B343" s="80" t="s">
        <v>15</v>
      </c>
      <c r="C343" s="81" t="s">
        <v>9</v>
      </c>
      <c r="D343" s="1037"/>
      <c r="E343" s="1037"/>
      <c r="F343" s="1038"/>
      <c r="G343" s="1038"/>
      <c r="H343" s="1038"/>
      <c r="I343" s="650" t="s">
        <v>2584</v>
      </c>
      <c r="J343" s="650" t="s">
        <v>2585</v>
      </c>
      <c r="K343" s="658">
        <v>12</v>
      </c>
      <c r="L343" s="656">
        <v>43556</v>
      </c>
      <c r="M343" s="656">
        <v>43921</v>
      </c>
      <c r="N343" s="657">
        <f t="shared" ref="N343:N382" si="18">(M343-L343)/7</f>
        <v>52.142857142857146</v>
      </c>
      <c r="O343" s="653">
        <v>1</v>
      </c>
      <c r="P343" s="653">
        <f t="shared" si="17"/>
        <v>1</v>
      </c>
      <c r="Q343" s="655" t="str">
        <f>IF(ISNUMBER(P343),IF(P343=100%,"CUMPLIDA",IF(AND(ISNUMBER(M343),ISNUMBER(ITRC!$Q$5)), IF(M343&lt;ITRC!$Q$5,"INCUMPLIDA","PROCESO"), "VALIDAR FECHA")),"SIN VALOR AVANCE")</f>
        <v>CUMPLIDA</v>
      </c>
      <c r="R343" s="654" t="s">
        <v>2573</v>
      </c>
    </row>
    <row r="344" spans="2:18" ht="135.75" x14ac:dyDescent="0.2">
      <c r="B344" s="80" t="s">
        <v>15</v>
      </c>
      <c r="C344" s="81" t="s">
        <v>9</v>
      </c>
      <c r="D344" s="1037"/>
      <c r="E344" s="1037"/>
      <c r="F344" s="1038"/>
      <c r="G344" s="1038"/>
      <c r="H344" s="650" t="s">
        <v>2586</v>
      </c>
      <c r="I344" s="650" t="s">
        <v>2587</v>
      </c>
      <c r="J344" s="650" t="s">
        <v>2588</v>
      </c>
      <c r="K344" s="658">
        <v>238</v>
      </c>
      <c r="L344" s="656">
        <v>43514</v>
      </c>
      <c r="M344" s="656">
        <v>43616</v>
      </c>
      <c r="N344" s="657">
        <f t="shared" si="18"/>
        <v>14.571428571428571</v>
      </c>
      <c r="O344" s="653">
        <v>1</v>
      </c>
      <c r="P344" s="653">
        <f t="shared" si="17"/>
        <v>1</v>
      </c>
      <c r="Q344" s="655" t="str">
        <f>IF(ISNUMBER(P344),IF(P344=100%,"CUMPLIDA",IF(AND(ISNUMBER(M344),ISNUMBER(ITRC!$Q$5)), IF(M344&lt;ITRC!$Q$5,"INCUMPLIDA","PROCESO"), "VALIDAR FECHA")),"SIN VALOR AVANCE")</f>
        <v>CUMPLIDA</v>
      </c>
      <c r="R344" s="654" t="s">
        <v>2589</v>
      </c>
    </row>
    <row r="345" spans="2:18" ht="187.9" customHeight="1" x14ac:dyDescent="0.2">
      <c r="B345" s="80" t="s">
        <v>15</v>
      </c>
      <c r="C345" s="81" t="s">
        <v>9</v>
      </c>
      <c r="D345" s="1037"/>
      <c r="E345" s="1037"/>
      <c r="F345" s="1038" t="s">
        <v>2590</v>
      </c>
      <c r="G345" s="1038"/>
      <c r="H345" s="650" t="s">
        <v>2591</v>
      </c>
      <c r="I345" s="650" t="s">
        <v>2592</v>
      </c>
      <c r="J345" s="650" t="s">
        <v>2593</v>
      </c>
      <c r="K345" s="658">
        <v>1</v>
      </c>
      <c r="L345" s="656">
        <v>43514</v>
      </c>
      <c r="M345" s="656">
        <v>43616</v>
      </c>
      <c r="N345" s="657">
        <f t="shared" si="18"/>
        <v>14.571428571428571</v>
      </c>
      <c r="O345" s="653">
        <v>1</v>
      </c>
      <c r="P345" s="653">
        <f t="shared" si="17"/>
        <v>1</v>
      </c>
      <c r="Q345" s="655" t="str">
        <f>IF(ISNUMBER(P345),IF(P345=100%,"CUMPLIDA",IF(AND(ISNUMBER(M345),ISNUMBER(ITRC!$Q$5)), IF(M345&lt;ITRC!$Q$5,"INCUMPLIDA","PROCESO"), "VALIDAR FECHA")),"SIN VALOR AVANCE")</f>
        <v>CUMPLIDA</v>
      </c>
      <c r="R345" s="654" t="s">
        <v>2573</v>
      </c>
    </row>
    <row r="346" spans="2:18" ht="105.75" x14ac:dyDescent="0.2">
      <c r="B346" s="80" t="s">
        <v>15</v>
      </c>
      <c r="C346" s="81" t="s">
        <v>9</v>
      </c>
      <c r="D346" s="1037"/>
      <c r="E346" s="1037"/>
      <c r="F346" s="1038"/>
      <c r="G346" s="1038"/>
      <c r="H346" s="1038" t="s">
        <v>2594</v>
      </c>
      <c r="I346" s="650" t="s">
        <v>2595</v>
      </c>
      <c r="J346" s="650" t="s">
        <v>2596</v>
      </c>
      <c r="K346" s="658">
        <v>1</v>
      </c>
      <c r="L346" s="656">
        <v>44044</v>
      </c>
      <c r="M346" s="656">
        <v>44088</v>
      </c>
      <c r="N346" s="657">
        <f t="shared" si="18"/>
        <v>6.2857142857142856</v>
      </c>
      <c r="O346" s="653">
        <v>1</v>
      </c>
      <c r="P346" s="653">
        <f t="shared" si="17"/>
        <v>1</v>
      </c>
      <c r="Q346" s="655" t="str">
        <f>IF(ISNUMBER(P346),IF(P346=100%,"CUMPLIDA",IF(AND(ISNUMBER(M346),ISNUMBER(ITRC!$Q$5)), IF(M346&lt;ITRC!$Q$5,"INCUMPLIDA","PROCESO"), "VALIDAR FECHA")),"SIN VALOR AVANCE")</f>
        <v>CUMPLIDA</v>
      </c>
      <c r="R346" s="654" t="s">
        <v>2573</v>
      </c>
    </row>
    <row r="347" spans="2:18" ht="120.75" x14ac:dyDescent="0.2">
      <c r="B347" s="80" t="s">
        <v>15</v>
      </c>
      <c r="C347" s="81" t="s">
        <v>9</v>
      </c>
      <c r="D347" s="1037"/>
      <c r="E347" s="1037"/>
      <c r="F347" s="1038"/>
      <c r="G347" s="1038"/>
      <c r="H347" s="1038"/>
      <c r="I347" s="650" t="s">
        <v>2597</v>
      </c>
      <c r="J347" s="650" t="s">
        <v>2598</v>
      </c>
      <c r="K347" s="658">
        <v>1</v>
      </c>
      <c r="L347" s="656">
        <v>44092</v>
      </c>
      <c r="M347" s="656">
        <v>44165</v>
      </c>
      <c r="N347" s="657">
        <f t="shared" si="18"/>
        <v>10.428571428571429</v>
      </c>
      <c r="O347" s="653">
        <v>1</v>
      </c>
      <c r="P347" s="653">
        <f t="shared" si="17"/>
        <v>1</v>
      </c>
      <c r="Q347" s="655" t="str">
        <f>IF(ISNUMBER(P347),IF(P347=100%,"CUMPLIDA",IF(AND(ISNUMBER(M347),ISNUMBER(ITRC!$Q$5)), IF(M347&lt;ITRC!$Q$5,"INCUMPLIDA","PROCESO"), "VALIDAR FECHA")),"SIN VALOR AVANCE")</f>
        <v>CUMPLIDA</v>
      </c>
      <c r="R347" s="654" t="s">
        <v>2599</v>
      </c>
    </row>
    <row r="348" spans="2:18" ht="163.15" customHeight="1" x14ac:dyDescent="0.2">
      <c r="B348" s="80" t="s">
        <v>15</v>
      </c>
      <c r="C348" s="81" t="s">
        <v>9</v>
      </c>
      <c r="D348" s="1037"/>
      <c r="E348" s="1037"/>
      <c r="F348" s="1038" t="s">
        <v>2600</v>
      </c>
      <c r="G348" s="1038"/>
      <c r="H348" s="1038"/>
      <c r="I348" s="650" t="s">
        <v>2601</v>
      </c>
      <c r="J348" s="650" t="s">
        <v>2602</v>
      </c>
      <c r="K348" s="658">
        <v>1</v>
      </c>
      <c r="L348" s="656">
        <v>44166</v>
      </c>
      <c r="M348" s="656">
        <v>44196</v>
      </c>
      <c r="N348" s="657">
        <f t="shared" si="18"/>
        <v>4.2857142857142856</v>
      </c>
      <c r="O348" s="653">
        <v>1</v>
      </c>
      <c r="P348" s="653">
        <f t="shared" si="17"/>
        <v>1</v>
      </c>
      <c r="Q348" s="655" t="str">
        <f>IF(ISNUMBER(P348),IF(P348=100%,"CUMPLIDA",IF(AND(ISNUMBER(M348),ISNUMBER(ITRC!$Q$5)), IF(M348&lt;ITRC!$Q$5,"INCUMPLIDA","PROCESO"), "VALIDAR FECHA")),"SIN VALOR AVANCE")</f>
        <v>CUMPLIDA</v>
      </c>
      <c r="R348" s="654" t="s">
        <v>2599</v>
      </c>
    </row>
    <row r="349" spans="2:18" ht="180" customHeight="1" x14ac:dyDescent="0.2">
      <c r="B349" s="80" t="s">
        <v>15</v>
      </c>
      <c r="C349" s="81" t="s">
        <v>9</v>
      </c>
      <c r="D349" s="1037"/>
      <c r="E349" s="1037"/>
      <c r="F349" s="1038"/>
      <c r="G349" s="1038"/>
      <c r="H349" s="1038"/>
      <c r="I349" s="650" t="s">
        <v>2603</v>
      </c>
      <c r="J349" s="650" t="s">
        <v>2604</v>
      </c>
      <c r="K349" s="658">
        <v>1</v>
      </c>
      <c r="L349" s="656">
        <v>44200</v>
      </c>
      <c r="M349" s="656">
        <v>44347</v>
      </c>
      <c r="N349" s="657">
        <f t="shared" si="18"/>
        <v>21</v>
      </c>
      <c r="O349" s="653">
        <v>1</v>
      </c>
      <c r="P349" s="653">
        <f t="shared" si="17"/>
        <v>1</v>
      </c>
      <c r="Q349" s="655" t="str">
        <f>IF(ISNUMBER(P349),IF(P349=100%,"CUMPLIDA",IF(AND(ISNUMBER(M349),ISNUMBER(ITRC!$Q$5)), IF(M349&lt;ITRC!$Q$5,"INCUMPLIDA","PROCESO"), "VALIDAR FECHA")),"SIN VALOR AVANCE")</f>
        <v>CUMPLIDA</v>
      </c>
      <c r="R349" s="654" t="s">
        <v>2605</v>
      </c>
    </row>
    <row r="350" spans="2:18" ht="135.75" x14ac:dyDescent="0.2">
      <c r="B350" s="80" t="s">
        <v>15</v>
      </c>
      <c r="C350" s="81" t="s">
        <v>9</v>
      </c>
      <c r="D350" s="1037"/>
      <c r="E350" s="1037"/>
      <c r="F350" s="1038"/>
      <c r="G350" s="1038"/>
      <c r="H350" s="1038"/>
      <c r="I350" s="650" t="s">
        <v>2606</v>
      </c>
      <c r="J350" s="650" t="s">
        <v>2607</v>
      </c>
      <c r="K350" s="658">
        <v>1</v>
      </c>
      <c r="L350" s="656">
        <v>44348</v>
      </c>
      <c r="M350" s="656">
        <v>44439</v>
      </c>
      <c r="N350" s="657">
        <f t="shared" si="18"/>
        <v>13</v>
      </c>
      <c r="O350" s="653">
        <v>1</v>
      </c>
      <c r="P350" s="653">
        <f t="shared" si="17"/>
        <v>1</v>
      </c>
      <c r="Q350" s="655" t="str">
        <f>IF(ISNUMBER(P350),IF(P350=100%,"CUMPLIDA",IF(AND(ISNUMBER(M350),ISNUMBER(ITRC!$Q$5)), IF(M350&lt;ITRC!$Q$5,"INCUMPLIDA","PROCESO"), "VALIDAR FECHA")),"SIN VALOR AVANCE")</f>
        <v>CUMPLIDA</v>
      </c>
      <c r="R350" s="654" t="s">
        <v>2608</v>
      </c>
    </row>
    <row r="351" spans="2:18" ht="177.6" customHeight="1" x14ac:dyDescent="0.2">
      <c r="B351" s="80" t="s">
        <v>15</v>
      </c>
      <c r="C351" s="81" t="s">
        <v>9</v>
      </c>
      <c r="D351" s="1037"/>
      <c r="E351" s="1037"/>
      <c r="F351" s="1038"/>
      <c r="G351" s="1038"/>
      <c r="H351" s="650" t="s">
        <v>2609</v>
      </c>
      <c r="I351" s="650" t="s">
        <v>2610</v>
      </c>
      <c r="J351" s="650" t="s">
        <v>2596</v>
      </c>
      <c r="K351" s="658">
        <v>4</v>
      </c>
      <c r="L351" s="656">
        <v>43560</v>
      </c>
      <c r="M351" s="656">
        <v>43926</v>
      </c>
      <c r="N351" s="657">
        <f t="shared" si="18"/>
        <v>52.285714285714285</v>
      </c>
      <c r="O351" s="653">
        <v>1</v>
      </c>
      <c r="P351" s="653">
        <f t="shared" si="17"/>
        <v>1</v>
      </c>
      <c r="Q351" s="655" t="str">
        <f>IF(ISNUMBER(P351),IF(P351=100%,"CUMPLIDA",IF(AND(ISNUMBER(M351),ISNUMBER(ITRC!$Q$5)), IF(M351&lt;ITRC!$Q$5,"INCUMPLIDA","PROCESO"), "VALIDAR FECHA")),"SIN VALOR AVANCE")</f>
        <v>CUMPLIDA</v>
      </c>
      <c r="R351" s="654" t="s">
        <v>2611</v>
      </c>
    </row>
    <row r="352" spans="2:18" ht="120.75" x14ac:dyDescent="0.2">
      <c r="B352" s="80" t="s">
        <v>15</v>
      </c>
      <c r="C352" s="81" t="s">
        <v>9</v>
      </c>
      <c r="D352" s="1037"/>
      <c r="E352" s="1037"/>
      <c r="F352" s="1038" t="s">
        <v>2612</v>
      </c>
      <c r="G352" s="1038"/>
      <c r="H352" s="650" t="s">
        <v>2613</v>
      </c>
      <c r="I352" s="650" t="s">
        <v>2614</v>
      </c>
      <c r="J352" s="650" t="s">
        <v>2615</v>
      </c>
      <c r="K352" s="658">
        <v>1</v>
      </c>
      <c r="L352" s="656">
        <v>43514</v>
      </c>
      <c r="M352" s="656">
        <v>43646</v>
      </c>
      <c r="N352" s="657">
        <f t="shared" si="18"/>
        <v>18.857142857142858</v>
      </c>
      <c r="O352" s="653">
        <v>1</v>
      </c>
      <c r="P352" s="653">
        <f t="shared" si="17"/>
        <v>1</v>
      </c>
      <c r="Q352" s="655" t="str">
        <f>IF(ISNUMBER(P352),IF(P352=100%,"CUMPLIDA",IF(AND(ISNUMBER(M352),ISNUMBER(ITRC!$Q$5)), IF(M352&lt;ITRC!$Q$5,"INCUMPLIDA","PROCESO"), "VALIDAR FECHA")),"SIN VALOR AVANCE")</f>
        <v>CUMPLIDA</v>
      </c>
      <c r="R352" s="654" t="s">
        <v>2616</v>
      </c>
    </row>
    <row r="353" spans="2:18" ht="135.75" x14ac:dyDescent="0.2">
      <c r="B353" s="80" t="s">
        <v>15</v>
      </c>
      <c r="C353" s="81" t="s">
        <v>9</v>
      </c>
      <c r="D353" s="1037"/>
      <c r="E353" s="1037"/>
      <c r="F353" s="1038"/>
      <c r="G353" s="1038"/>
      <c r="H353" s="650" t="s">
        <v>2617</v>
      </c>
      <c r="I353" s="650" t="s">
        <v>2618</v>
      </c>
      <c r="J353" s="650" t="s">
        <v>2619</v>
      </c>
      <c r="K353" s="658">
        <v>1</v>
      </c>
      <c r="L353" s="656">
        <v>43514</v>
      </c>
      <c r="M353" s="656">
        <v>43524</v>
      </c>
      <c r="N353" s="657">
        <f t="shared" si="18"/>
        <v>1.4285714285714286</v>
      </c>
      <c r="O353" s="653">
        <v>1</v>
      </c>
      <c r="P353" s="653">
        <f t="shared" si="17"/>
        <v>1</v>
      </c>
      <c r="Q353" s="655" t="str">
        <f>IF(ISNUMBER(P353),IF(P353=100%,"CUMPLIDA",IF(AND(ISNUMBER(M353),ISNUMBER(ITRC!$Q$5)), IF(M353&lt;ITRC!$Q$5,"INCUMPLIDA","PROCESO"), "VALIDAR FECHA")),"SIN VALOR AVANCE")</f>
        <v>CUMPLIDA</v>
      </c>
      <c r="R353" s="654" t="s">
        <v>2620</v>
      </c>
    </row>
    <row r="354" spans="2:18" ht="135.75" x14ac:dyDescent="0.2">
      <c r="B354" s="80" t="s">
        <v>15</v>
      </c>
      <c r="C354" s="81" t="s">
        <v>9</v>
      </c>
      <c r="D354" s="1037"/>
      <c r="E354" s="1037"/>
      <c r="F354" s="1038"/>
      <c r="G354" s="1038"/>
      <c r="H354" s="650" t="s">
        <v>2621</v>
      </c>
      <c r="I354" s="650" t="s">
        <v>2622</v>
      </c>
      <c r="J354" s="650" t="s">
        <v>2623</v>
      </c>
      <c r="K354" s="658">
        <v>4</v>
      </c>
      <c r="L354" s="656">
        <v>43528</v>
      </c>
      <c r="M354" s="656">
        <v>43585</v>
      </c>
      <c r="N354" s="657">
        <f t="shared" si="18"/>
        <v>8.1428571428571423</v>
      </c>
      <c r="O354" s="653">
        <v>1</v>
      </c>
      <c r="P354" s="653">
        <f t="shared" si="17"/>
        <v>1</v>
      </c>
      <c r="Q354" s="655" t="str">
        <f>IF(ISNUMBER(P354),IF(P354=100%,"CUMPLIDA",IF(AND(ISNUMBER(M354),ISNUMBER(ITRC!$Q$5)), IF(M354&lt;ITRC!$Q$5,"INCUMPLIDA","PROCESO"), "VALIDAR FECHA")),"SIN VALOR AVANCE")</f>
        <v>CUMPLIDA</v>
      </c>
      <c r="R354" s="654" t="s">
        <v>2620</v>
      </c>
    </row>
    <row r="355" spans="2:18" ht="135.75" x14ac:dyDescent="0.2">
      <c r="B355" s="80" t="s">
        <v>15</v>
      </c>
      <c r="C355" s="81" t="s">
        <v>9</v>
      </c>
      <c r="D355" s="1037"/>
      <c r="E355" s="1037"/>
      <c r="F355" s="1038"/>
      <c r="G355" s="1038"/>
      <c r="H355" s="650" t="s">
        <v>2624</v>
      </c>
      <c r="I355" s="650" t="s">
        <v>2625</v>
      </c>
      <c r="J355" s="650" t="s">
        <v>2626</v>
      </c>
      <c r="K355" s="658">
        <v>1</v>
      </c>
      <c r="L355" s="656">
        <v>43556</v>
      </c>
      <c r="M355" s="656">
        <v>44196</v>
      </c>
      <c r="N355" s="657">
        <f t="shared" si="18"/>
        <v>91.428571428571431</v>
      </c>
      <c r="O355" s="653">
        <v>1</v>
      </c>
      <c r="P355" s="653">
        <f t="shared" si="17"/>
        <v>1</v>
      </c>
      <c r="Q355" s="655" t="str">
        <f>IF(ISNUMBER(P355),IF(P355=100%,"CUMPLIDA",IF(AND(ISNUMBER(M355),ISNUMBER(ITRC!$Q$5)), IF(M355&lt;ITRC!$Q$5,"INCUMPLIDA","PROCESO"), "VALIDAR FECHA")),"SIN VALOR AVANCE")</f>
        <v>CUMPLIDA</v>
      </c>
      <c r="R355" s="654" t="s">
        <v>2620</v>
      </c>
    </row>
    <row r="356" spans="2:18" ht="135.75" x14ac:dyDescent="0.2">
      <c r="B356" s="80" t="s">
        <v>15</v>
      </c>
      <c r="C356" s="81" t="s">
        <v>9</v>
      </c>
      <c r="D356" s="1037"/>
      <c r="E356" s="1037"/>
      <c r="F356" s="1038" t="s">
        <v>2627</v>
      </c>
      <c r="G356" s="1038"/>
      <c r="H356" s="650" t="s">
        <v>2628</v>
      </c>
      <c r="I356" s="650" t="s">
        <v>2629</v>
      </c>
      <c r="J356" s="650" t="s">
        <v>2630</v>
      </c>
      <c r="K356" s="658">
        <v>1</v>
      </c>
      <c r="L356" s="656">
        <v>43514</v>
      </c>
      <c r="M356" s="656">
        <v>43677</v>
      </c>
      <c r="N356" s="657">
        <f t="shared" si="18"/>
        <v>23.285714285714285</v>
      </c>
      <c r="O356" s="653">
        <v>1</v>
      </c>
      <c r="P356" s="653">
        <f t="shared" si="17"/>
        <v>1</v>
      </c>
      <c r="Q356" s="655" t="str">
        <f>IF(ISNUMBER(P356),IF(P356=100%,"CUMPLIDA",IF(AND(ISNUMBER(M356),ISNUMBER(ITRC!$Q$5)), IF(M356&lt;ITRC!$Q$5,"INCUMPLIDA","PROCESO"), "VALIDAR FECHA")),"SIN VALOR AVANCE")</f>
        <v>CUMPLIDA</v>
      </c>
      <c r="R356" s="654" t="s">
        <v>2620</v>
      </c>
    </row>
    <row r="357" spans="2:18" ht="135.75" x14ac:dyDescent="0.2">
      <c r="B357" s="80" t="s">
        <v>15</v>
      </c>
      <c r="C357" s="81" t="s">
        <v>9</v>
      </c>
      <c r="D357" s="1037"/>
      <c r="E357" s="1037"/>
      <c r="F357" s="1038"/>
      <c r="G357" s="1038"/>
      <c r="H357" s="650" t="s">
        <v>2631</v>
      </c>
      <c r="I357" s="650" t="s">
        <v>2632</v>
      </c>
      <c r="J357" s="650" t="s">
        <v>2633</v>
      </c>
      <c r="K357" s="658">
        <v>12</v>
      </c>
      <c r="L357" s="656">
        <v>43529</v>
      </c>
      <c r="M357" s="656">
        <v>43895</v>
      </c>
      <c r="N357" s="657">
        <f t="shared" si="18"/>
        <v>52.285714285714285</v>
      </c>
      <c r="O357" s="653">
        <v>1</v>
      </c>
      <c r="P357" s="653">
        <f t="shared" si="17"/>
        <v>1</v>
      </c>
      <c r="Q357" s="655" t="str">
        <f>IF(ISNUMBER(P357),IF(P357=100%,"CUMPLIDA",IF(AND(ISNUMBER(M357),ISNUMBER(ITRC!$Q$5)), IF(M357&lt;ITRC!$Q$5,"INCUMPLIDA","PROCESO"), "VALIDAR FECHA")),"SIN VALOR AVANCE")</f>
        <v>CUMPLIDA</v>
      </c>
      <c r="R357" s="654" t="s">
        <v>2620</v>
      </c>
    </row>
    <row r="358" spans="2:18" ht="195.75" x14ac:dyDescent="0.2">
      <c r="B358" s="80" t="s">
        <v>15</v>
      </c>
      <c r="C358" s="81" t="s">
        <v>9</v>
      </c>
      <c r="D358" s="1037"/>
      <c r="E358" s="1037"/>
      <c r="F358" s="1038"/>
      <c r="G358" s="1038"/>
      <c r="H358" s="1038" t="s">
        <v>2634</v>
      </c>
      <c r="I358" s="650" t="s">
        <v>2635</v>
      </c>
      <c r="J358" s="650" t="s">
        <v>2636</v>
      </c>
      <c r="K358" s="653">
        <v>1</v>
      </c>
      <c r="L358" s="656">
        <v>43631</v>
      </c>
      <c r="M358" s="656">
        <v>43997</v>
      </c>
      <c r="N358" s="657">
        <f t="shared" si="18"/>
        <v>52.285714285714285</v>
      </c>
      <c r="O358" s="653">
        <v>1</v>
      </c>
      <c r="P358" s="653">
        <f t="shared" si="17"/>
        <v>1</v>
      </c>
      <c r="Q358" s="655" t="str">
        <f>IF(ISNUMBER(P358),IF(P358=100%,"CUMPLIDA",IF(AND(ISNUMBER(M358),ISNUMBER(ITRC!$Q$5)), IF(M358&lt;ITRC!$Q$5,"INCUMPLIDA","PROCESO"), "VALIDAR FECHA")),"SIN VALOR AVANCE")</f>
        <v>CUMPLIDA</v>
      </c>
      <c r="R358" s="654" t="s">
        <v>2637</v>
      </c>
    </row>
    <row r="359" spans="2:18" ht="195.75" x14ac:dyDescent="0.2">
      <c r="B359" s="80" t="s">
        <v>15</v>
      </c>
      <c r="C359" s="81" t="s">
        <v>9</v>
      </c>
      <c r="D359" s="1037"/>
      <c r="E359" s="1037"/>
      <c r="F359" s="1038"/>
      <c r="G359" s="1038"/>
      <c r="H359" s="1038"/>
      <c r="I359" s="650" t="s">
        <v>2638</v>
      </c>
      <c r="J359" s="650" t="s">
        <v>2639</v>
      </c>
      <c r="K359" s="653">
        <v>1</v>
      </c>
      <c r="L359" s="656">
        <v>43952</v>
      </c>
      <c r="M359" s="656">
        <v>44075</v>
      </c>
      <c r="N359" s="657">
        <f t="shared" si="18"/>
        <v>17.571428571428573</v>
      </c>
      <c r="O359" s="653">
        <v>1</v>
      </c>
      <c r="P359" s="653">
        <f t="shared" si="17"/>
        <v>1</v>
      </c>
      <c r="Q359" s="655" t="str">
        <f>IF(ISNUMBER(P359),IF(P359=100%,"CUMPLIDA",IF(AND(ISNUMBER(M359),ISNUMBER(ITRC!$Q$5)), IF(M359&lt;ITRC!$Q$5,"INCUMPLIDA","PROCESO"), "VALIDAR FECHA")),"SIN VALOR AVANCE")</f>
        <v>CUMPLIDA</v>
      </c>
      <c r="R359" s="654" t="s">
        <v>2637</v>
      </c>
    </row>
    <row r="360" spans="2:18" ht="195.75" x14ac:dyDescent="0.2">
      <c r="B360" s="80" t="s">
        <v>15</v>
      </c>
      <c r="C360" s="81" t="s">
        <v>9</v>
      </c>
      <c r="D360" s="1037"/>
      <c r="E360" s="1037"/>
      <c r="F360" s="1038" t="s">
        <v>2640</v>
      </c>
      <c r="G360" s="1038"/>
      <c r="H360" s="1038"/>
      <c r="I360" s="650" t="s">
        <v>2641</v>
      </c>
      <c r="J360" s="650" t="s">
        <v>2642</v>
      </c>
      <c r="K360" s="653">
        <v>1</v>
      </c>
      <c r="L360" s="83" t="s">
        <v>2643</v>
      </c>
      <c r="M360" s="656">
        <v>44196</v>
      </c>
      <c r="N360" s="657"/>
      <c r="O360" s="653">
        <v>1</v>
      </c>
      <c r="P360" s="653">
        <f t="shared" si="17"/>
        <v>1</v>
      </c>
      <c r="Q360" s="655" t="str">
        <f>IF(ISNUMBER(P360),IF(P360=100%,"CUMPLIDA",IF(AND(ISNUMBER(M360),ISNUMBER(ITRC!$Q$5)), IF(M360&lt;ITRC!$Q$5,"INCUMPLIDA","PROCESO"), "VALIDAR FECHA")),"SIN VALOR AVANCE")</f>
        <v>CUMPLIDA</v>
      </c>
      <c r="R360" s="654" t="s">
        <v>2637</v>
      </c>
    </row>
    <row r="361" spans="2:18" ht="195.75" x14ac:dyDescent="0.2">
      <c r="B361" s="80" t="s">
        <v>15</v>
      </c>
      <c r="C361" s="81" t="s">
        <v>9</v>
      </c>
      <c r="D361" s="1037"/>
      <c r="E361" s="1037"/>
      <c r="F361" s="1038"/>
      <c r="G361" s="1038"/>
      <c r="H361" s="1038" t="s">
        <v>2644</v>
      </c>
      <c r="I361" s="650" t="s">
        <v>2635</v>
      </c>
      <c r="J361" s="650" t="s">
        <v>2636</v>
      </c>
      <c r="K361" s="653">
        <v>1</v>
      </c>
      <c r="L361" s="656">
        <v>43631</v>
      </c>
      <c r="M361" s="656">
        <v>43997</v>
      </c>
      <c r="N361" s="657">
        <f t="shared" si="18"/>
        <v>52.285714285714285</v>
      </c>
      <c r="O361" s="653">
        <v>1</v>
      </c>
      <c r="P361" s="653">
        <f t="shared" si="17"/>
        <v>1</v>
      </c>
      <c r="Q361" s="655" t="str">
        <f>IF(ISNUMBER(P361),IF(P361=100%,"CUMPLIDA",IF(AND(ISNUMBER(M361),ISNUMBER(ITRC!$Q$5)), IF(M361&lt;ITRC!$Q$5,"INCUMPLIDA","PROCESO"), "VALIDAR FECHA")),"SIN VALOR AVANCE")</f>
        <v>CUMPLIDA</v>
      </c>
      <c r="R361" s="654" t="s">
        <v>2637</v>
      </c>
    </row>
    <row r="362" spans="2:18" ht="195.75" x14ac:dyDescent="0.2">
      <c r="B362" s="80" t="s">
        <v>15</v>
      </c>
      <c r="C362" s="81" t="s">
        <v>9</v>
      </c>
      <c r="D362" s="1037"/>
      <c r="E362" s="1037"/>
      <c r="F362" s="1038"/>
      <c r="G362" s="1038"/>
      <c r="H362" s="1038"/>
      <c r="I362" s="650" t="s">
        <v>2638</v>
      </c>
      <c r="J362" s="650" t="s">
        <v>2639</v>
      </c>
      <c r="K362" s="653">
        <v>1</v>
      </c>
      <c r="L362" s="656">
        <v>43952</v>
      </c>
      <c r="M362" s="656">
        <v>44075</v>
      </c>
      <c r="N362" s="657">
        <f t="shared" si="18"/>
        <v>17.571428571428573</v>
      </c>
      <c r="O362" s="653">
        <v>1</v>
      </c>
      <c r="P362" s="653">
        <f t="shared" si="17"/>
        <v>1</v>
      </c>
      <c r="Q362" s="655" t="str">
        <f>IF(ISNUMBER(P362),IF(P362=100%,"CUMPLIDA",IF(AND(ISNUMBER(M362),ISNUMBER(ITRC!$Q$5)), IF(M362&lt;ITRC!$Q$5,"INCUMPLIDA","PROCESO"), "VALIDAR FECHA")),"SIN VALOR AVANCE")</f>
        <v>CUMPLIDA</v>
      </c>
      <c r="R362" s="654" t="s">
        <v>2637</v>
      </c>
    </row>
    <row r="363" spans="2:18" ht="195.75" x14ac:dyDescent="0.2">
      <c r="B363" s="80" t="s">
        <v>15</v>
      </c>
      <c r="C363" s="81" t="s">
        <v>9</v>
      </c>
      <c r="D363" s="1037"/>
      <c r="E363" s="1037"/>
      <c r="F363" s="1038"/>
      <c r="G363" s="1038"/>
      <c r="H363" s="1038"/>
      <c r="I363" s="650" t="s">
        <v>2645</v>
      </c>
      <c r="J363" s="650" t="s">
        <v>2642</v>
      </c>
      <c r="K363" s="653">
        <v>1</v>
      </c>
      <c r="L363" s="83" t="s">
        <v>2643</v>
      </c>
      <c r="M363" s="83" t="s">
        <v>2646</v>
      </c>
      <c r="N363" s="657"/>
      <c r="O363" s="653">
        <v>1</v>
      </c>
      <c r="P363" s="653">
        <f t="shared" si="17"/>
        <v>1</v>
      </c>
      <c r="Q363" s="655" t="str">
        <f>IF(ISNUMBER(P363),IF(P363=100%,"CUMPLIDA",IF(AND(ISNUMBER(M363),ISNUMBER(ITRC!$Q$5)), IF(M363&lt;ITRC!$Q$5,"INCUMPLIDA","PROCESO"), "VALIDAR FECHA")),"SIN VALOR AVANCE")</f>
        <v>CUMPLIDA</v>
      </c>
      <c r="R363" s="654" t="s">
        <v>2637</v>
      </c>
    </row>
    <row r="364" spans="2:18" ht="165.75" x14ac:dyDescent="0.2">
      <c r="B364" s="80" t="s">
        <v>15</v>
      </c>
      <c r="C364" s="81" t="s">
        <v>9</v>
      </c>
      <c r="D364" s="1037"/>
      <c r="E364" s="1037"/>
      <c r="F364" s="1038" t="s">
        <v>2647</v>
      </c>
      <c r="G364" s="1038"/>
      <c r="H364" s="1038" t="s">
        <v>2648</v>
      </c>
      <c r="I364" s="650" t="s">
        <v>2649</v>
      </c>
      <c r="J364" s="650" t="s">
        <v>1136</v>
      </c>
      <c r="K364" s="653">
        <v>1</v>
      </c>
      <c r="L364" s="656">
        <v>43525</v>
      </c>
      <c r="M364" s="656">
        <v>43585</v>
      </c>
      <c r="N364" s="657">
        <f t="shared" si="18"/>
        <v>8.5714285714285712</v>
      </c>
      <c r="O364" s="653">
        <v>1</v>
      </c>
      <c r="P364" s="653">
        <f t="shared" si="17"/>
        <v>1</v>
      </c>
      <c r="Q364" s="655" t="str">
        <f>IF(ISNUMBER(P364),IF(P364=100%,"CUMPLIDA",IF(AND(ISNUMBER(M364),ISNUMBER(ITRC!$Q$5)), IF(M364&lt;ITRC!$Q$5,"INCUMPLIDA","PROCESO"), "VALIDAR FECHA")),"SIN VALOR AVANCE")</f>
        <v>CUMPLIDA</v>
      </c>
      <c r="R364" s="654" t="s">
        <v>2650</v>
      </c>
    </row>
    <row r="365" spans="2:18" ht="165.75" x14ac:dyDescent="0.2">
      <c r="B365" s="80" t="s">
        <v>15</v>
      </c>
      <c r="C365" s="81" t="s">
        <v>9</v>
      </c>
      <c r="D365" s="1037"/>
      <c r="E365" s="1037"/>
      <c r="F365" s="1038"/>
      <c r="G365" s="1038"/>
      <c r="H365" s="1038"/>
      <c r="I365" s="650" t="s">
        <v>2651</v>
      </c>
      <c r="J365" s="650" t="s">
        <v>388</v>
      </c>
      <c r="K365" s="653">
        <v>1</v>
      </c>
      <c r="L365" s="656">
        <v>43586</v>
      </c>
      <c r="M365" s="656">
        <v>43616</v>
      </c>
      <c r="N365" s="657">
        <f t="shared" si="18"/>
        <v>4.2857142857142856</v>
      </c>
      <c r="O365" s="653">
        <v>1</v>
      </c>
      <c r="P365" s="653">
        <f t="shared" si="17"/>
        <v>1</v>
      </c>
      <c r="Q365" s="655" t="str">
        <f>IF(ISNUMBER(P365),IF(P365=100%,"CUMPLIDA",IF(AND(ISNUMBER(M365),ISNUMBER(ITRC!$Q$5)), IF(M365&lt;ITRC!$Q$5,"INCUMPLIDA","PROCESO"), "VALIDAR FECHA")),"SIN VALOR AVANCE")</f>
        <v>CUMPLIDA</v>
      </c>
      <c r="R365" s="654" t="s">
        <v>2650</v>
      </c>
    </row>
    <row r="366" spans="2:18" ht="53.45" customHeight="1" x14ac:dyDescent="0.2">
      <c r="B366" s="80" t="s">
        <v>15</v>
      </c>
      <c r="C366" s="81" t="s">
        <v>9</v>
      </c>
      <c r="D366" s="1037"/>
      <c r="E366" s="1037"/>
      <c r="F366" s="1038"/>
      <c r="G366" s="1038"/>
      <c r="H366" s="1038"/>
      <c r="I366" s="1038" t="s">
        <v>2652</v>
      </c>
      <c r="J366" s="650" t="s">
        <v>2653</v>
      </c>
      <c r="K366" s="653">
        <v>2</v>
      </c>
      <c r="L366" s="656">
        <v>43647</v>
      </c>
      <c r="M366" s="656">
        <v>43676</v>
      </c>
      <c r="N366" s="657">
        <f t="shared" si="18"/>
        <v>4.1428571428571432</v>
      </c>
      <c r="O366" s="653">
        <v>1</v>
      </c>
      <c r="P366" s="653">
        <f t="shared" si="17"/>
        <v>1</v>
      </c>
      <c r="Q366" s="655" t="str">
        <f>IF(ISNUMBER(P366),IF(P366=100%,"CUMPLIDA",IF(AND(ISNUMBER(M366),ISNUMBER(ITRC!$Q$5)), IF(M366&lt;ITRC!$Q$5,"INCUMPLIDA","PROCESO"), "VALIDAR FECHA")),"SIN VALOR AVANCE")</f>
        <v>CUMPLIDA</v>
      </c>
      <c r="R366" s="1041" t="s">
        <v>2650</v>
      </c>
    </row>
    <row r="367" spans="2:18" ht="50.45" customHeight="1" x14ac:dyDescent="0.2">
      <c r="B367" s="80" t="s">
        <v>15</v>
      </c>
      <c r="C367" s="81" t="s">
        <v>9</v>
      </c>
      <c r="D367" s="1037"/>
      <c r="E367" s="1037"/>
      <c r="F367" s="1038"/>
      <c r="G367" s="1038"/>
      <c r="H367" s="650" t="s">
        <v>2654</v>
      </c>
      <c r="I367" s="1038"/>
      <c r="J367" s="650" t="s">
        <v>2653</v>
      </c>
      <c r="K367" s="653">
        <v>2</v>
      </c>
      <c r="L367" s="656">
        <v>43647</v>
      </c>
      <c r="M367" s="656">
        <v>43860</v>
      </c>
      <c r="N367" s="84">
        <f t="shared" si="18"/>
        <v>30.428571428571427</v>
      </c>
      <c r="O367" s="653">
        <v>1</v>
      </c>
      <c r="P367" s="653">
        <f t="shared" si="17"/>
        <v>1</v>
      </c>
      <c r="Q367" s="655" t="str">
        <f>IF(ISNUMBER(P367),IF(P367=100%,"CUMPLIDA",IF(AND(ISNUMBER(M367),ISNUMBER(ITRC!$Q$5)), IF(M367&lt;ITRC!$Q$5,"INCUMPLIDA","PROCESO"), "VALIDAR FECHA")),"SIN VALOR AVANCE")</f>
        <v>CUMPLIDA</v>
      </c>
      <c r="R367" s="1041"/>
    </row>
    <row r="368" spans="2:18" ht="120.75" x14ac:dyDescent="0.2">
      <c r="B368" s="80" t="s">
        <v>15</v>
      </c>
      <c r="C368" s="81" t="s">
        <v>9</v>
      </c>
      <c r="D368" s="1037" t="s">
        <v>2655</v>
      </c>
      <c r="E368" s="1037" t="s">
        <v>2567</v>
      </c>
      <c r="F368" s="1038" t="s">
        <v>2656</v>
      </c>
      <c r="G368" s="1038" t="s">
        <v>2657</v>
      </c>
      <c r="H368" s="1038" t="s">
        <v>2658</v>
      </c>
      <c r="I368" s="650" t="s">
        <v>2659</v>
      </c>
      <c r="J368" s="650" t="s">
        <v>2660</v>
      </c>
      <c r="K368" s="658">
        <v>3</v>
      </c>
      <c r="L368" s="656">
        <v>43801</v>
      </c>
      <c r="M368" s="656">
        <v>44196</v>
      </c>
      <c r="N368" s="657">
        <f t="shared" si="18"/>
        <v>56.428571428571431</v>
      </c>
      <c r="O368" s="653">
        <v>1</v>
      </c>
      <c r="P368" s="653">
        <f t="shared" si="17"/>
        <v>1</v>
      </c>
      <c r="Q368" s="655" t="str">
        <f>IF(ISNUMBER(P368),IF(P368=100%,"CUMPLIDA",IF(AND(ISNUMBER(M368),ISNUMBER(ITRC!$Q$5)), IF(M368&lt;ITRC!$Q$5,"INCUMPLIDA","PROCESO"), "VALIDAR FECHA")),"SIN VALOR AVANCE")</f>
        <v>CUMPLIDA</v>
      </c>
      <c r="R368" s="654" t="s">
        <v>2616</v>
      </c>
    </row>
    <row r="369" spans="2:18" ht="105.75" x14ac:dyDescent="0.2">
      <c r="B369" s="80" t="s">
        <v>15</v>
      </c>
      <c r="C369" s="81" t="s">
        <v>9</v>
      </c>
      <c r="D369" s="1037"/>
      <c r="E369" s="1037"/>
      <c r="F369" s="1038"/>
      <c r="G369" s="1038"/>
      <c r="H369" s="1038"/>
      <c r="I369" s="650" t="s">
        <v>2661</v>
      </c>
      <c r="J369" s="650" t="s">
        <v>2662</v>
      </c>
      <c r="K369" s="658">
        <v>3</v>
      </c>
      <c r="L369" s="656">
        <v>43801</v>
      </c>
      <c r="M369" s="656">
        <v>44196</v>
      </c>
      <c r="N369" s="657">
        <f t="shared" si="18"/>
        <v>56.428571428571431</v>
      </c>
      <c r="O369" s="653">
        <v>1</v>
      </c>
      <c r="P369" s="653">
        <f t="shared" si="17"/>
        <v>1</v>
      </c>
      <c r="Q369" s="655" t="str">
        <f>IF(ISNUMBER(P369),IF(P369=100%,"CUMPLIDA",IF(AND(ISNUMBER(M369),ISNUMBER(ITRC!$Q$5)), IF(M369&lt;ITRC!$Q$5,"INCUMPLIDA","PROCESO"), "VALIDAR FECHA")),"SIN VALOR AVANCE")</f>
        <v>CUMPLIDA</v>
      </c>
      <c r="R369" s="654" t="s">
        <v>2663</v>
      </c>
    </row>
    <row r="370" spans="2:18" ht="105.75" x14ac:dyDescent="0.2">
      <c r="B370" s="80" t="s">
        <v>15</v>
      </c>
      <c r="C370" s="81" t="s">
        <v>9</v>
      </c>
      <c r="D370" s="1037"/>
      <c r="E370" s="1037"/>
      <c r="F370" s="1038" t="s">
        <v>2664</v>
      </c>
      <c r="G370" s="1038"/>
      <c r="H370" s="1038" t="s">
        <v>2665</v>
      </c>
      <c r="I370" s="650" t="s">
        <v>2666</v>
      </c>
      <c r="J370" s="650" t="s">
        <v>2662</v>
      </c>
      <c r="K370" s="658">
        <v>6</v>
      </c>
      <c r="L370" s="656">
        <v>43801</v>
      </c>
      <c r="M370" s="656">
        <v>44166</v>
      </c>
      <c r="N370" s="657">
        <f t="shared" si="18"/>
        <v>52.142857142857146</v>
      </c>
      <c r="O370" s="653">
        <v>1</v>
      </c>
      <c r="P370" s="653">
        <f t="shared" si="17"/>
        <v>1</v>
      </c>
      <c r="Q370" s="655" t="str">
        <f>IF(ISNUMBER(P370),IF(P370=100%,"CUMPLIDA",IF(AND(ISNUMBER(M370),ISNUMBER(ITRC!$Q$5)), IF(M370&lt;ITRC!$Q$5,"INCUMPLIDA","PROCESO"), "VALIDAR FECHA")),"SIN VALOR AVANCE")</f>
        <v>CUMPLIDA</v>
      </c>
      <c r="R370" s="654" t="s">
        <v>2663</v>
      </c>
    </row>
    <row r="371" spans="2:18" ht="105.75" x14ac:dyDescent="0.2">
      <c r="B371" s="80" t="s">
        <v>15</v>
      </c>
      <c r="C371" s="81" t="s">
        <v>9</v>
      </c>
      <c r="D371" s="1037"/>
      <c r="E371" s="1037"/>
      <c r="F371" s="1038"/>
      <c r="G371" s="1038"/>
      <c r="H371" s="1038"/>
      <c r="I371" s="650" t="s">
        <v>2667</v>
      </c>
      <c r="J371" s="650" t="s">
        <v>2668</v>
      </c>
      <c r="K371" s="658">
        <v>1</v>
      </c>
      <c r="L371" s="656">
        <v>43801</v>
      </c>
      <c r="M371" s="656">
        <v>44013</v>
      </c>
      <c r="N371" s="657">
        <f t="shared" si="18"/>
        <v>30.285714285714285</v>
      </c>
      <c r="O371" s="653">
        <v>1</v>
      </c>
      <c r="P371" s="653">
        <f t="shared" si="17"/>
        <v>1</v>
      </c>
      <c r="Q371" s="655" t="str">
        <f>IF(ISNUMBER(P371),IF(P371=100%,"CUMPLIDA",IF(AND(ISNUMBER(M371),ISNUMBER(ITRC!$Q$5)), IF(M371&lt;ITRC!$Q$5,"INCUMPLIDA","PROCESO"), "VALIDAR FECHA")),"SIN VALOR AVANCE")</f>
        <v>CUMPLIDA</v>
      </c>
      <c r="R371" s="654" t="s">
        <v>737</v>
      </c>
    </row>
    <row r="372" spans="2:18" ht="180.75" x14ac:dyDescent="0.2">
      <c r="B372" s="80" t="s">
        <v>15</v>
      </c>
      <c r="C372" s="81" t="s">
        <v>9</v>
      </c>
      <c r="D372" s="1037"/>
      <c r="E372" s="1037"/>
      <c r="F372" s="1038" t="s">
        <v>2669</v>
      </c>
      <c r="G372" s="1038"/>
      <c r="H372" s="1038"/>
      <c r="I372" s="650" t="s">
        <v>2670</v>
      </c>
      <c r="J372" s="650" t="s">
        <v>2671</v>
      </c>
      <c r="K372" s="658">
        <v>1</v>
      </c>
      <c r="L372" s="656">
        <v>43801</v>
      </c>
      <c r="M372" s="656">
        <v>44153</v>
      </c>
      <c r="N372" s="657">
        <f t="shared" si="18"/>
        <v>50.285714285714285</v>
      </c>
      <c r="O372" s="653">
        <v>1</v>
      </c>
      <c r="P372" s="653">
        <f t="shared" si="17"/>
        <v>1</v>
      </c>
      <c r="Q372" s="655" t="str">
        <f>IF(ISNUMBER(P372),IF(P372=100%,"CUMPLIDA",IF(AND(ISNUMBER(M372),ISNUMBER(ITRC!$Q$5)), IF(M372&lt;ITRC!$Q$5,"INCUMPLIDA","PROCESO"), "VALIDAR FECHA")),"SIN VALOR AVANCE")</f>
        <v>CUMPLIDA</v>
      </c>
      <c r="R372" s="654" t="s">
        <v>2576</v>
      </c>
    </row>
    <row r="373" spans="2:18" ht="180.75" x14ac:dyDescent="0.2">
      <c r="B373" s="80" t="s">
        <v>15</v>
      </c>
      <c r="C373" s="81" t="s">
        <v>9</v>
      </c>
      <c r="D373" s="1037"/>
      <c r="E373" s="1037"/>
      <c r="F373" s="1038"/>
      <c r="G373" s="1038"/>
      <c r="H373" s="1038" t="s">
        <v>2672</v>
      </c>
      <c r="I373" s="650" t="s">
        <v>2673</v>
      </c>
      <c r="J373" s="650" t="s">
        <v>2674</v>
      </c>
      <c r="K373" s="658">
        <v>12</v>
      </c>
      <c r="L373" s="656">
        <v>43801</v>
      </c>
      <c r="M373" s="656">
        <v>44196</v>
      </c>
      <c r="N373" s="657">
        <f t="shared" si="18"/>
        <v>56.428571428571431</v>
      </c>
      <c r="O373" s="653">
        <v>1</v>
      </c>
      <c r="P373" s="653">
        <f t="shared" si="17"/>
        <v>1</v>
      </c>
      <c r="Q373" s="655" t="str">
        <f>IF(ISNUMBER(P373),IF(P373=100%,"CUMPLIDA",IF(AND(ISNUMBER(M373),ISNUMBER(ITRC!$Q$5)), IF(M373&lt;ITRC!$Q$5,"INCUMPLIDA","PROCESO"), "VALIDAR FECHA")),"SIN VALOR AVANCE")</f>
        <v>CUMPLIDA</v>
      </c>
      <c r="R373" s="654" t="s">
        <v>2675</v>
      </c>
    </row>
    <row r="374" spans="2:18" ht="105.75" x14ac:dyDescent="0.2">
      <c r="B374" s="80" t="s">
        <v>15</v>
      </c>
      <c r="C374" s="81" t="s">
        <v>9</v>
      </c>
      <c r="D374" s="1037"/>
      <c r="E374" s="1037"/>
      <c r="F374" s="1038" t="s">
        <v>2676</v>
      </c>
      <c r="G374" s="1038"/>
      <c r="H374" s="1038"/>
      <c r="I374" s="650" t="s">
        <v>2677</v>
      </c>
      <c r="J374" s="650" t="s">
        <v>2678</v>
      </c>
      <c r="K374" s="658">
        <v>12</v>
      </c>
      <c r="L374" s="656">
        <v>43801</v>
      </c>
      <c r="M374" s="656">
        <v>44196</v>
      </c>
      <c r="N374" s="657">
        <f t="shared" si="18"/>
        <v>56.428571428571431</v>
      </c>
      <c r="O374" s="653">
        <v>1</v>
      </c>
      <c r="P374" s="653">
        <f t="shared" si="17"/>
        <v>1</v>
      </c>
      <c r="Q374" s="655" t="str">
        <f>IF(ISNUMBER(P374),IF(P374=100%,"CUMPLIDA",IF(AND(ISNUMBER(M374),ISNUMBER(ITRC!$Q$5)), IF(M374&lt;ITRC!$Q$5,"INCUMPLIDA","PROCESO"), "VALIDAR FECHA")),"SIN VALOR AVANCE")</f>
        <v>CUMPLIDA</v>
      </c>
      <c r="R374" s="654" t="s">
        <v>737</v>
      </c>
    </row>
    <row r="375" spans="2:18" ht="105.75" x14ac:dyDescent="0.2">
      <c r="B375" s="80" t="s">
        <v>15</v>
      </c>
      <c r="C375" s="81" t="s">
        <v>9</v>
      </c>
      <c r="D375" s="1037"/>
      <c r="E375" s="1037"/>
      <c r="F375" s="1038"/>
      <c r="G375" s="1038"/>
      <c r="H375" s="1038" t="s">
        <v>2679</v>
      </c>
      <c r="I375" s="650" t="s">
        <v>2595</v>
      </c>
      <c r="J375" s="650" t="s">
        <v>2596</v>
      </c>
      <c r="K375" s="653">
        <v>1</v>
      </c>
      <c r="L375" s="656">
        <v>44044</v>
      </c>
      <c r="M375" s="656">
        <v>44088</v>
      </c>
      <c r="N375" s="657">
        <f t="shared" si="18"/>
        <v>6.2857142857142856</v>
      </c>
      <c r="O375" s="653">
        <v>1</v>
      </c>
      <c r="P375" s="653">
        <f t="shared" si="17"/>
        <v>1</v>
      </c>
      <c r="Q375" s="655" t="str">
        <f>IF(ISNUMBER(P375),IF(P375=100%,"CUMPLIDA",IF(AND(ISNUMBER(M375),ISNUMBER(ITRC!$Q$5)), IF(M375&lt;ITRC!$Q$5,"INCUMPLIDA","PROCESO"), "VALIDAR FECHA")),"SIN VALOR AVANCE")</f>
        <v>CUMPLIDA</v>
      </c>
      <c r="R375" s="654" t="s">
        <v>737</v>
      </c>
    </row>
    <row r="376" spans="2:18" ht="120.75" x14ac:dyDescent="0.2">
      <c r="B376" s="80" t="s">
        <v>15</v>
      </c>
      <c r="C376" s="81" t="s">
        <v>9</v>
      </c>
      <c r="D376" s="1037"/>
      <c r="E376" s="1037"/>
      <c r="F376" s="1038" t="s">
        <v>2680</v>
      </c>
      <c r="G376" s="1038"/>
      <c r="H376" s="1038"/>
      <c r="I376" s="650" t="s">
        <v>2597</v>
      </c>
      <c r="J376" s="650" t="s">
        <v>2598</v>
      </c>
      <c r="K376" s="653">
        <v>1</v>
      </c>
      <c r="L376" s="656">
        <v>44092</v>
      </c>
      <c r="M376" s="656">
        <v>44165</v>
      </c>
      <c r="N376" s="657">
        <f t="shared" si="18"/>
        <v>10.428571428571429</v>
      </c>
      <c r="O376" s="653">
        <v>1</v>
      </c>
      <c r="P376" s="653">
        <f t="shared" si="17"/>
        <v>1</v>
      </c>
      <c r="Q376" s="655" t="str">
        <f>IF(ISNUMBER(P376),IF(P376=100%,"CUMPLIDA",IF(AND(ISNUMBER(M376),ISNUMBER(ITRC!$Q$5)), IF(M376&lt;ITRC!$Q$5,"INCUMPLIDA","PROCESO"), "VALIDAR FECHA")),"SIN VALOR AVANCE")</f>
        <v>CUMPLIDA</v>
      </c>
      <c r="R376" s="654" t="s">
        <v>2616</v>
      </c>
    </row>
    <row r="377" spans="2:18" ht="135" x14ac:dyDescent="0.2">
      <c r="B377" s="80" t="s">
        <v>15</v>
      </c>
      <c r="C377" s="81" t="s">
        <v>9</v>
      </c>
      <c r="D377" s="1037"/>
      <c r="E377" s="1037"/>
      <c r="F377" s="1038"/>
      <c r="G377" s="1038"/>
      <c r="H377" s="1038"/>
      <c r="I377" s="650" t="s">
        <v>2601</v>
      </c>
      <c r="J377" s="650" t="s">
        <v>2602</v>
      </c>
      <c r="K377" s="653">
        <v>1</v>
      </c>
      <c r="L377" s="656">
        <v>44166</v>
      </c>
      <c r="M377" s="656">
        <v>44196</v>
      </c>
      <c r="N377" s="657">
        <f t="shared" si="18"/>
        <v>4.2857142857142856</v>
      </c>
      <c r="O377" s="653">
        <v>1</v>
      </c>
      <c r="P377" s="653">
        <f t="shared" si="17"/>
        <v>1</v>
      </c>
      <c r="Q377" s="655" t="str">
        <f>IF(ISNUMBER(P377),IF(P377=100%,"CUMPLIDA",IF(AND(ISNUMBER(M377),ISNUMBER(ITRC!$Q$5)), IF(M377&lt;ITRC!$Q$5,"INCUMPLIDA","PROCESO"), "VALIDAR FECHA")),"SIN VALOR AVANCE")</f>
        <v>CUMPLIDA</v>
      </c>
      <c r="R377" s="654" t="s">
        <v>2616</v>
      </c>
    </row>
    <row r="378" spans="2:18" ht="135" x14ac:dyDescent="0.2">
      <c r="B378" s="80" t="s">
        <v>15</v>
      </c>
      <c r="C378" s="81" t="s">
        <v>9</v>
      </c>
      <c r="D378" s="1037"/>
      <c r="E378" s="1037"/>
      <c r="F378" s="1038"/>
      <c r="G378" s="1038"/>
      <c r="H378" s="1038"/>
      <c r="I378" s="650" t="s">
        <v>2603</v>
      </c>
      <c r="J378" s="650" t="s">
        <v>2604</v>
      </c>
      <c r="K378" s="653">
        <v>1</v>
      </c>
      <c r="L378" s="656">
        <v>44200</v>
      </c>
      <c r="M378" s="656">
        <v>44347</v>
      </c>
      <c r="N378" s="657">
        <f t="shared" si="18"/>
        <v>21</v>
      </c>
      <c r="O378" s="653">
        <v>1</v>
      </c>
      <c r="P378" s="653">
        <f t="shared" si="17"/>
        <v>1</v>
      </c>
      <c r="Q378" s="655" t="str">
        <f>IF(ISNUMBER(P378),IF(P378=100%,"CUMPLIDA",IF(AND(ISNUMBER(M378),ISNUMBER(ITRC!$Q$5)), IF(M378&lt;ITRC!$Q$5,"INCUMPLIDA","PROCESO"), "VALIDAR FECHA")),"SIN VALOR AVANCE")</f>
        <v>CUMPLIDA</v>
      </c>
      <c r="R378" s="654" t="s">
        <v>2605</v>
      </c>
    </row>
    <row r="379" spans="2:18" ht="105.75" x14ac:dyDescent="0.2">
      <c r="B379" s="80" t="s">
        <v>15</v>
      </c>
      <c r="C379" s="81" t="s">
        <v>9</v>
      </c>
      <c r="D379" s="1037"/>
      <c r="E379" s="1037"/>
      <c r="F379" s="1038" t="s">
        <v>2681</v>
      </c>
      <c r="G379" s="1038"/>
      <c r="H379" s="1038"/>
      <c r="I379" s="650" t="s">
        <v>2606</v>
      </c>
      <c r="J379" s="650" t="s">
        <v>2607</v>
      </c>
      <c r="K379" s="653">
        <v>1</v>
      </c>
      <c r="L379" s="656">
        <v>44348</v>
      </c>
      <c r="M379" s="656">
        <v>44439</v>
      </c>
      <c r="N379" s="657">
        <f t="shared" si="18"/>
        <v>13</v>
      </c>
      <c r="O379" s="653">
        <v>1</v>
      </c>
      <c r="P379" s="653">
        <f t="shared" si="17"/>
        <v>1</v>
      </c>
      <c r="Q379" s="655" t="str">
        <f>IF(ISNUMBER(P379),IF(P379=100%,"CUMPLIDA",IF(AND(ISNUMBER(M379),ISNUMBER(ITRC!$Q$5)), IF(M379&lt;ITRC!$Q$5,"INCUMPLIDA","PROCESO"), "VALIDAR FECHA")),"SIN VALOR AVANCE")</f>
        <v>CUMPLIDA</v>
      </c>
      <c r="R379" s="654" t="s">
        <v>2682</v>
      </c>
    </row>
    <row r="380" spans="2:18" ht="105.75" x14ac:dyDescent="0.2">
      <c r="B380" s="80" t="s">
        <v>15</v>
      </c>
      <c r="C380" s="81" t="s">
        <v>9</v>
      </c>
      <c r="D380" s="1037"/>
      <c r="E380" s="1037"/>
      <c r="F380" s="1038"/>
      <c r="G380" s="1038"/>
      <c r="H380" s="1038" t="s">
        <v>2683</v>
      </c>
      <c r="I380" s="650" t="s">
        <v>2684</v>
      </c>
      <c r="J380" s="650" t="s">
        <v>2685</v>
      </c>
      <c r="K380" s="658">
        <v>1</v>
      </c>
      <c r="L380" s="656">
        <v>43837</v>
      </c>
      <c r="M380" s="656">
        <v>43951</v>
      </c>
      <c r="N380" s="657">
        <f t="shared" si="18"/>
        <v>16.285714285714285</v>
      </c>
      <c r="O380" s="653">
        <v>1</v>
      </c>
      <c r="P380" s="653">
        <f t="shared" si="17"/>
        <v>1</v>
      </c>
      <c r="Q380" s="655" t="str">
        <f>IF(ISNUMBER(P380),IF(P380=100%,"CUMPLIDA",IF(AND(ISNUMBER(M380),ISNUMBER(ITRC!$Q$5)), IF(M380&lt;ITRC!$Q$5,"INCUMPLIDA","PROCESO"), "VALIDAR FECHA")),"SIN VALOR AVANCE")</f>
        <v>CUMPLIDA</v>
      </c>
      <c r="R380" s="654" t="s">
        <v>2682</v>
      </c>
    </row>
    <row r="381" spans="2:18" ht="105.75" x14ac:dyDescent="0.2">
      <c r="B381" s="80" t="s">
        <v>15</v>
      </c>
      <c r="C381" s="81" t="s">
        <v>9</v>
      </c>
      <c r="D381" s="1037"/>
      <c r="E381" s="1037"/>
      <c r="F381" s="1038"/>
      <c r="G381" s="1038"/>
      <c r="H381" s="1038"/>
      <c r="I381" s="650" t="s">
        <v>2686</v>
      </c>
      <c r="J381" s="650" t="s">
        <v>2687</v>
      </c>
      <c r="K381" s="658">
        <v>1</v>
      </c>
      <c r="L381" s="656">
        <v>43952</v>
      </c>
      <c r="M381" s="656">
        <v>44012</v>
      </c>
      <c r="N381" s="657">
        <f t="shared" si="18"/>
        <v>8.5714285714285712</v>
      </c>
      <c r="O381" s="653">
        <v>1</v>
      </c>
      <c r="P381" s="653">
        <f t="shared" si="17"/>
        <v>1</v>
      </c>
      <c r="Q381" s="655" t="str">
        <f>IF(ISNUMBER(P381),IF(P381=100%,"CUMPLIDA",IF(AND(ISNUMBER(M381),ISNUMBER(ITRC!$Q$5)), IF(M381&lt;ITRC!$Q$5,"INCUMPLIDA","PROCESO"), "VALIDAR FECHA")),"SIN VALOR AVANCE")</f>
        <v>CUMPLIDA</v>
      </c>
      <c r="R381" s="654" t="s">
        <v>2682</v>
      </c>
    </row>
    <row r="382" spans="2:18" ht="105.75" x14ac:dyDescent="0.2">
      <c r="B382" s="80" t="s">
        <v>15</v>
      </c>
      <c r="C382" s="81" t="s">
        <v>9</v>
      </c>
      <c r="D382" s="1037"/>
      <c r="E382" s="1037"/>
      <c r="F382" s="1038"/>
      <c r="G382" s="1038"/>
      <c r="H382" s="1038"/>
      <c r="I382" s="650" t="s">
        <v>2688</v>
      </c>
      <c r="J382" s="650" t="s">
        <v>2689</v>
      </c>
      <c r="K382" s="658">
        <v>1</v>
      </c>
      <c r="L382" s="656">
        <v>44013</v>
      </c>
      <c r="M382" s="656">
        <v>44195</v>
      </c>
      <c r="N382" s="657">
        <f t="shared" si="18"/>
        <v>26</v>
      </c>
      <c r="O382" s="653">
        <v>1</v>
      </c>
      <c r="P382" s="653">
        <f t="shared" si="17"/>
        <v>1</v>
      </c>
      <c r="Q382" s="655" t="str">
        <f>IF(ISNUMBER(P382),IF(P382=100%,"CUMPLIDA",IF(AND(ISNUMBER(M382),ISNUMBER(ITRC!$Q$5)), IF(M382&lt;ITRC!$Q$5,"INCUMPLIDA","PROCESO"), "VALIDAR FECHA")),"SIN VALOR AVANCE")</f>
        <v>CUMPLIDA</v>
      </c>
      <c r="R382" s="654" t="s">
        <v>2682</v>
      </c>
    </row>
    <row r="383" spans="2:18" ht="210.75" x14ac:dyDescent="0.2">
      <c r="B383" s="80" t="s">
        <v>15</v>
      </c>
      <c r="C383" s="81" t="s">
        <v>9</v>
      </c>
      <c r="D383" s="1037" t="s">
        <v>2690</v>
      </c>
      <c r="E383" s="1037" t="s">
        <v>2691</v>
      </c>
      <c r="F383" s="1038" t="s">
        <v>2692</v>
      </c>
      <c r="G383" s="1038" t="s">
        <v>2693</v>
      </c>
      <c r="H383" s="1038" t="s">
        <v>2694</v>
      </c>
      <c r="I383" s="650" t="s">
        <v>2695</v>
      </c>
      <c r="J383" s="650" t="s">
        <v>2696</v>
      </c>
      <c r="K383" s="658">
        <v>1</v>
      </c>
      <c r="L383" s="656">
        <v>43891</v>
      </c>
      <c r="M383" s="656">
        <v>43982</v>
      </c>
      <c r="N383" s="657">
        <f t="shared" ref="N383:N414" si="19">(M383-L383)/7</f>
        <v>13</v>
      </c>
      <c r="O383" s="653">
        <v>1</v>
      </c>
      <c r="P383" s="653">
        <f t="shared" si="17"/>
        <v>1</v>
      </c>
      <c r="Q383" s="655" t="str">
        <f>IF(ISNUMBER(P383),IF(P383=100%,"CUMPLIDA",IF(AND(ISNUMBER(M383),ISNUMBER(ITRC!$Q$5)), IF(M383&lt;ITRC!$Q$5,"INCUMPLIDA","PROCESO"), "VALIDAR FECHA")),"SIN VALOR AVANCE")</f>
        <v>CUMPLIDA</v>
      </c>
      <c r="R383" s="82" t="s">
        <v>2478</v>
      </c>
    </row>
    <row r="384" spans="2:18" ht="210.75" x14ac:dyDescent="0.2">
      <c r="B384" s="80" t="s">
        <v>15</v>
      </c>
      <c r="C384" s="81" t="s">
        <v>9</v>
      </c>
      <c r="D384" s="1037"/>
      <c r="E384" s="1037"/>
      <c r="F384" s="1038"/>
      <c r="G384" s="1038"/>
      <c r="H384" s="1038"/>
      <c r="I384" s="650" t="s">
        <v>2697</v>
      </c>
      <c r="J384" s="650" t="s">
        <v>2698</v>
      </c>
      <c r="K384" s="658">
        <v>34</v>
      </c>
      <c r="L384" s="656">
        <v>43983</v>
      </c>
      <c r="M384" s="656">
        <v>44347</v>
      </c>
      <c r="N384" s="657">
        <f t="shared" si="19"/>
        <v>52</v>
      </c>
      <c r="O384" s="653">
        <v>1</v>
      </c>
      <c r="P384" s="653">
        <f t="shared" si="17"/>
        <v>1</v>
      </c>
      <c r="Q384" s="655" t="str">
        <f>IF(ISNUMBER(P384),IF(P384=100%,"CUMPLIDA",IF(AND(ISNUMBER(M384),ISNUMBER(ITRC!$Q$5)), IF(M384&lt;ITRC!$Q$5,"INCUMPLIDA","PROCESO"), "VALIDAR FECHA")),"SIN VALOR AVANCE")</f>
        <v>CUMPLIDA</v>
      </c>
      <c r="R384" s="82" t="s">
        <v>2478</v>
      </c>
    </row>
    <row r="385" spans="2:18" ht="255.75" x14ac:dyDescent="0.2">
      <c r="B385" s="80" t="s">
        <v>15</v>
      </c>
      <c r="C385" s="81" t="s">
        <v>9</v>
      </c>
      <c r="D385" s="1037"/>
      <c r="E385" s="1037"/>
      <c r="F385" s="1038"/>
      <c r="G385" s="1038"/>
      <c r="H385" s="650" t="s">
        <v>2699</v>
      </c>
      <c r="I385" s="650" t="s">
        <v>2700</v>
      </c>
      <c r="J385" s="650" t="s">
        <v>1758</v>
      </c>
      <c r="K385" s="658">
        <v>34</v>
      </c>
      <c r="L385" s="656">
        <v>43876</v>
      </c>
      <c r="M385" s="656">
        <v>44012</v>
      </c>
      <c r="N385" s="657">
        <f t="shared" si="19"/>
        <v>19.428571428571427</v>
      </c>
      <c r="O385" s="653">
        <v>1</v>
      </c>
      <c r="P385" s="653">
        <f t="shared" si="17"/>
        <v>1</v>
      </c>
      <c r="Q385" s="655" t="str">
        <f>IF(ISNUMBER(P385),IF(P385=100%,"CUMPLIDA",IF(AND(ISNUMBER(M385),ISNUMBER(ITRC!$Q$5)), IF(M385&lt;ITRC!$Q$5,"INCUMPLIDA","PROCESO"), "VALIDAR FECHA")),"SIN VALOR AVANCE")</f>
        <v>CUMPLIDA</v>
      </c>
      <c r="R385" s="82" t="s">
        <v>2483</v>
      </c>
    </row>
    <row r="386" spans="2:18" ht="255.75" x14ac:dyDescent="0.2">
      <c r="B386" s="80" t="s">
        <v>15</v>
      </c>
      <c r="C386" s="81" t="s">
        <v>9</v>
      </c>
      <c r="D386" s="1037"/>
      <c r="E386" s="1037"/>
      <c r="F386" s="1038"/>
      <c r="G386" s="1038"/>
      <c r="H386" s="1038" t="s">
        <v>2701</v>
      </c>
      <c r="I386" s="650" t="s">
        <v>2702</v>
      </c>
      <c r="J386" s="650" t="s">
        <v>950</v>
      </c>
      <c r="K386" s="658">
        <v>1</v>
      </c>
      <c r="L386" s="656">
        <v>43891</v>
      </c>
      <c r="M386" s="656">
        <v>43982</v>
      </c>
      <c r="N386" s="657">
        <f t="shared" si="19"/>
        <v>13</v>
      </c>
      <c r="O386" s="653">
        <v>1</v>
      </c>
      <c r="P386" s="653">
        <f t="shared" si="17"/>
        <v>1</v>
      </c>
      <c r="Q386" s="655" t="str">
        <f>IF(ISNUMBER(P386),IF(P386=100%,"CUMPLIDA",IF(AND(ISNUMBER(M386),ISNUMBER(ITRC!$Q$5)), IF(M386&lt;ITRC!$Q$5,"INCUMPLIDA","PROCESO"), "VALIDAR FECHA")),"SIN VALOR AVANCE")</f>
        <v>CUMPLIDA</v>
      </c>
      <c r="R386" s="82" t="s">
        <v>2483</v>
      </c>
    </row>
    <row r="387" spans="2:18" ht="255.75" x14ac:dyDescent="0.2">
      <c r="B387" s="80" t="s">
        <v>15</v>
      </c>
      <c r="C387" s="81" t="s">
        <v>9</v>
      </c>
      <c r="D387" s="1037"/>
      <c r="E387" s="1037"/>
      <c r="F387" s="1038"/>
      <c r="G387" s="1038"/>
      <c r="H387" s="1038"/>
      <c r="I387" s="650" t="s">
        <v>2697</v>
      </c>
      <c r="J387" s="650" t="s">
        <v>2698</v>
      </c>
      <c r="K387" s="658">
        <v>34</v>
      </c>
      <c r="L387" s="656">
        <v>43983</v>
      </c>
      <c r="M387" s="656">
        <v>44347</v>
      </c>
      <c r="N387" s="657">
        <f t="shared" si="19"/>
        <v>52</v>
      </c>
      <c r="O387" s="653">
        <v>1</v>
      </c>
      <c r="P387" s="653">
        <f t="shared" si="17"/>
        <v>1</v>
      </c>
      <c r="Q387" s="655" t="str">
        <f>IF(ISNUMBER(P387),IF(P387=100%,"CUMPLIDA",IF(AND(ISNUMBER(M387),ISNUMBER(ITRC!$Q$5)), IF(M387&lt;ITRC!$Q$5,"INCUMPLIDA","PROCESO"), "VALIDAR FECHA")),"SIN VALOR AVANCE")</f>
        <v>CUMPLIDA</v>
      </c>
      <c r="R387" s="82" t="s">
        <v>2483</v>
      </c>
    </row>
    <row r="388" spans="2:18" ht="255.75" x14ac:dyDescent="0.2">
      <c r="B388" s="80" t="s">
        <v>15</v>
      </c>
      <c r="C388" s="81" t="s">
        <v>9</v>
      </c>
      <c r="D388" s="1037"/>
      <c r="E388" s="1037"/>
      <c r="F388" s="1038"/>
      <c r="G388" s="1038"/>
      <c r="H388" s="650" t="s">
        <v>2703</v>
      </c>
      <c r="I388" s="650" t="s">
        <v>2704</v>
      </c>
      <c r="J388" s="650" t="s">
        <v>2705</v>
      </c>
      <c r="K388" s="658">
        <v>408</v>
      </c>
      <c r="L388" s="656">
        <v>43891</v>
      </c>
      <c r="M388" s="656">
        <v>44270</v>
      </c>
      <c r="N388" s="657">
        <f t="shared" si="19"/>
        <v>54.142857142857146</v>
      </c>
      <c r="O388" s="653">
        <v>1</v>
      </c>
      <c r="P388" s="653">
        <f t="shared" si="17"/>
        <v>1</v>
      </c>
      <c r="Q388" s="655" t="str">
        <f>IF(ISNUMBER(P388),IF(P388=100%,"CUMPLIDA",IF(AND(ISNUMBER(M388),ISNUMBER(ITRC!$Q$5)), IF(M388&lt;ITRC!$Q$5,"INCUMPLIDA","PROCESO"), "VALIDAR FECHA")),"SIN VALOR AVANCE")</f>
        <v>CUMPLIDA</v>
      </c>
      <c r="R388" s="82" t="s">
        <v>2483</v>
      </c>
    </row>
    <row r="389" spans="2:18" ht="255.75" x14ac:dyDescent="0.2">
      <c r="B389" s="80" t="s">
        <v>15</v>
      </c>
      <c r="C389" s="81" t="s">
        <v>9</v>
      </c>
      <c r="D389" s="1037"/>
      <c r="E389" s="1037"/>
      <c r="F389" s="1038"/>
      <c r="G389" s="1038"/>
      <c r="H389" s="1038" t="s">
        <v>2706</v>
      </c>
      <c r="I389" s="650" t="s">
        <v>2695</v>
      </c>
      <c r="J389" s="650" t="s">
        <v>2696</v>
      </c>
      <c r="K389" s="658">
        <v>1</v>
      </c>
      <c r="L389" s="656">
        <v>43891</v>
      </c>
      <c r="M389" s="656">
        <v>43982</v>
      </c>
      <c r="N389" s="657">
        <f t="shared" si="19"/>
        <v>13</v>
      </c>
      <c r="O389" s="653">
        <v>1</v>
      </c>
      <c r="P389" s="653">
        <f t="shared" si="17"/>
        <v>1</v>
      </c>
      <c r="Q389" s="655" t="str">
        <f>IF(ISNUMBER(P389),IF(P389=100%,"CUMPLIDA",IF(AND(ISNUMBER(M389),ISNUMBER(ITRC!$Q$5)), IF(M389&lt;ITRC!$Q$5,"INCUMPLIDA","PROCESO"), "VALIDAR FECHA")),"SIN VALOR AVANCE")</f>
        <v>CUMPLIDA</v>
      </c>
      <c r="R389" s="82" t="s">
        <v>2483</v>
      </c>
    </row>
    <row r="390" spans="2:18" ht="255.75" x14ac:dyDescent="0.2">
      <c r="B390" s="80" t="s">
        <v>15</v>
      </c>
      <c r="C390" s="81" t="s">
        <v>9</v>
      </c>
      <c r="D390" s="1037"/>
      <c r="E390" s="1037"/>
      <c r="F390" s="1038"/>
      <c r="G390" s="1038"/>
      <c r="H390" s="1038"/>
      <c r="I390" s="650" t="s">
        <v>2697</v>
      </c>
      <c r="J390" s="650" t="s">
        <v>2698</v>
      </c>
      <c r="K390" s="658">
        <v>34</v>
      </c>
      <c r="L390" s="656">
        <v>43983</v>
      </c>
      <c r="M390" s="656">
        <v>44347</v>
      </c>
      <c r="N390" s="657">
        <f t="shared" si="19"/>
        <v>52</v>
      </c>
      <c r="O390" s="653">
        <v>1</v>
      </c>
      <c r="P390" s="653">
        <f t="shared" si="17"/>
        <v>1</v>
      </c>
      <c r="Q390" s="655" t="str">
        <f>IF(ISNUMBER(P390),IF(P390=100%,"CUMPLIDA",IF(AND(ISNUMBER(M390),ISNUMBER(ITRC!$Q$5)), IF(M390&lt;ITRC!$Q$5,"INCUMPLIDA","PROCESO"), "VALIDAR FECHA")),"SIN VALOR AVANCE")</f>
        <v>CUMPLIDA</v>
      </c>
      <c r="R390" s="82" t="s">
        <v>2483</v>
      </c>
    </row>
    <row r="391" spans="2:18" ht="255.75" x14ac:dyDescent="0.2">
      <c r="B391" s="80" t="s">
        <v>15</v>
      </c>
      <c r="C391" s="81" t="s">
        <v>9</v>
      </c>
      <c r="D391" s="1037"/>
      <c r="E391" s="1037"/>
      <c r="F391" s="1038"/>
      <c r="G391" s="1038"/>
      <c r="H391" s="1038" t="s">
        <v>2707</v>
      </c>
      <c r="I391" s="650" t="s">
        <v>2708</v>
      </c>
      <c r="J391" s="650" t="s">
        <v>2696</v>
      </c>
      <c r="K391" s="658">
        <v>1</v>
      </c>
      <c r="L391" s="656">
        <v>43891</v>
      </c>
      <c r="M391" s="656">
        <v>43982</v>
      </c>
      <c r="N391" s="657">
        <f t="shared" si="19"/>
        <v>13</v>
      </c>
      <c r="O391" s="653">
        <v>1</v>
      </c>
      <c r="P391" s="653">
        <f t="shared" si="17"/>
        <v>1</v>
      </c>
      <c r="Q391" s="655" t="str">
        <f>IF(ISNUMBER(P391),IF(P391=100%,"CUMPLIDA",IF(AND(ISNUMBER(M391),ISNUMBER(ITRC!$Q$5)), IF(M391&lt;ITRC!$Q$5,"INCUMPLIDA","PROCESO"), "VALIDAR FECHA")),"SIN VALOR AVANCE")</f>
        <v>CUMPLIDA</v>
      </c>
      <c r="R391" s="82" t="s">
        <v>2483</v>
      </c>
    </row>
    <row r="392" spans="2:18" ht="255.75" x14ac:dyDescent="0.2">
      <c r="B392" s="80" t="s">
        <v>15</v>
      </c>
      <c r="C392" s="81" t="s">
        <v>9</v>
      </c>
      <c r="D392" s="1037"/>
      <c r="E392" s="1037"/>
      <c r="F392" s="1038"/>
      <c r="G392" s="1038"/>
      <c r="H392" s="1038"/>
      <c r="I392" s="650" t="s">
        <v>2697</v>
      </c>
      <c r="J392" s="650" t="s">
        <v>2698</v>
      </c>
      <c r="K392" s="658">
        <v>34</v>
      </c>
      <c r="L392" s="656">
        <v>43983</v>
      </c>
      <c r="M392" s="656">
        <v>44347</v>
      </c>
      <c r="N392" s="657">
        <f t="shared" si="19"/>
        <v>52</v>
      </c>
      <c r="O392" s="653">
        <v>1</v>
      </c>
      <c r="P392" s="653">
        <f t="shared" si="17"/>
        <v>1</v>
      </c>
      <c r="Q392" s="655" t="str">
        <f>IF(ISNUMBER(P392),IF(P392=100%,"CUMPLIDA",IF(AND(ISNUMBER(M392),ISNUMBER(ITRC!$Q$5)), IF(M392&lt;ITRC!$Q$5,"INCUMPLIDA","PROCESO"), "VALIDAR FECHA")),"SIN VALOR AVANCE")</f>
        <v>CUMPLIDA</v>
      </c>
      <c r="R392" s="82" t="s">
        <v>2483</v>
      </c>
    </row>
    <row r="393" spans="2:18" ht="255.75" x14ac:dyDescent="0.2">
      <c r="B393" s="80" t="s">
        <v>15</v>
      </c>
      <c r="C393" s="81" t="s">
        <v>9</v>
      </c>
      <c r="D393" s="1037"/>
      <c r="E393" s="1037"/>
      <c r="F393" s="1038"/>
      <c r="G393" s="1038"/>
      <c r="H393" s="1038" t="s">
        <v>2709</v>
      </c>
      <c r="I393" s="650" t="s">
        <v>2708</v>
      </c>
      <c r="J393" s="650" t="s">
        <v>2696</v>
      </c>
      <c r="K393" s="658">
        <v>1</v>
      </c>
      <c r="L393" s="656">
        <v>43891</v>
      </c>
      <c r="M393" s="656">
        <v>43982</v>
      </c>
      <c r="N393" s="657">
        <f t="shared" si="19"/>
        <v>13</v>
      </c>
      <c r="O393" s="653">
        <v>1</v>
      </c>
      <c r="P393" s="653">
        <f t="shared" si="17"/>
        <v>1</v>
      </c>
      <c r="Q393" s="655" t="str">
        <f>IF(ISNUMBER(P393),IF(P393=100%,"CUMPLIDA",IF(AND(ISNUMBER(M393),ISNUMBER(ITRC!$Q$5)), IF(M393&lt;ITRC!$Q$5,"INCUMPLIDA","PROCESO"), "VALIDAR FECHA")),"SIN VALOR AVANCE")</f>
        <v>CUMPLIDA</v>
      </c>
      <c r="R393" s="82" t="s">
        <v>2483</v>
      </c>
    </row>
    <row r="394" spans="2:18" ht="255.75" x14ac:dyDescent="0.2">
      <c r="B394" s="80" t="s">
        <v>15</v>
      </c>
      <c r="C394" s="81" t="s">
        <v>9</v>
      </c>
      <c r="D394" s="1037"/>
      <c r="E394" s="1037"/>
      <c r="F394" s="1038"/>
      <c r="G394" s="1038"/>
      <c r="H394" s="1038"/>
      <c r="I394" s="650" t="s">
        <v>2697</v>
      </c>
      <c r="J394" s="650" t="s">
        <v>2698</v>
      </c>
      <c r="K394" s="658">
        <v>34</v>
      </c>
      <c r="L394" s="656">
        <v>43983</v>
      </c>
      <c r="M394" s="656">
        <v>44347</v>
      </c>
      <c r="N394" s="657">
        <f t="shared" si="19"/>
        <v>52</v>
      </c>
      <c r="O394" s="653">
        <v>1</v>
      </c>
      <c r="P394" s="653">
        <f t="shared" si="17"/>
        <v>1</v>
      </c>
      <c r="Q394" s="655" t="str">
        <f>IF(ISNUMBER(P394),IF(P394=100%,"CUMPLIDA",IF(AND(ISNUMBER(M394),ISNUMBER(ITRC!$Q$5)), IF(M394&lt;ITRC!$Q$5,"INCUMPLIDA","PROCESO"), "VALIDAR FECHA")),"SIN VALOR AVANCE")</f>
        <v>CUMPLIDA</v>
      </c>
      <c r="R394" s="82" t="s">
        <v>2483</v>
      </c>
    </row>
    <row r="395" spans="2:18" ht="255.75" x14ac:dyDescent="0.2">
      <c r="B395" s="80" t="s">
        <v>15</v>
      </c>
      <c r="C395" s="81" t="s">
        <v>9</v>
      </c>
      <c r="D395" s="1037"/>
      <c r="E395" s="1037"/>
      <c r="F395" s="1038"/>
      <c r="G395" s="1038"/>
      <c r="H395" s="1038" t="s">
        <v>2710</v>
      </c>
      <c r="I395" s="85" t="s">
        <v>243</v>
      </c>
      <c r="J395" s="85" t="s">
        <v>243</v>
      </c>
      <c r="K395" s="658">
        <v>1</v>
      </c>
      <c r="L395" s="656">
        <v>43891</v>
      </c>
      <c r="M395" s="656">
        <v>44134</v>
      </c>
      <c r="N395" s="657">
        <f t="shared" si="19"/>
        <v>34.714285714285715</v>
      </c>
      <c r="O395" s="653">
        <v>1</v>
      </c>
      <c r="P395" s="653">
        <f t="shared" si="17"/>
        <v>1</v>
      </c>
      <c r="Q395" s="655" t="str">
        <f>IF(ISNUMBER(P395),IF(P395=100%,"CUMPLIDA",IF(AND(ISNUMBER(M395),ISNUMBER(ITRC!$Q$5)), IF(M395&lt;ITRC!$Q$5,"INCUMPLIDA","PROCESO"), "VALIDAR FECHA")),"SIN VALOR AVANCE")</f>
        <v>CUMPLIDA</v>
      </c>
      <c r="R395" s="82" t="s">
        <v>2483</v>
      </c>
    </row>
    <row r="396" spans="2:18" ht="255.75" x14ac:dyDescent="0.2">
      <c r="B396" s="80" t="s">
        <v>15</v>
      </c>
      <c r="C396" s="81" t="s">
        <v>9</v>
      </c>
      <c r="D396" s="1037"/>
      <c r="E396" s="1037"/>
      <c r="F396" s="1038"/>
      <c r="G396" s="1038"/>
      <c r="H396" s="1038"/>
      <c r="I396" s="85" t="s">
        <v>2711</v>
      </c>
      <c r="J396" s="85" t="s">
        <v>1841</v>
      </c>
      <c r="K396" s="658">
        <v>6</v>
      </c>
      <c r="L396" s="656">
        <v>44136</v>
      </c>
      <c r="M396" s="656">
        <v>44561</v>
      </c>
      <c r="N396" s="657">
        <f t="shared" si="19"/>
        <v>60.714285714285715</v>
      </c>
      <c r="O396" s="653">
        <v>1</v>
      </c>
      <c r="P396" s="653">
        <f t="shared" si="17"/>
        <v>1</v>
      </c>
      <c r="Q396" s="655" t="str">
        <f>IF(ISNUMBER(P396),IF(P396=100%,"CUMPLIDA",IF(AND(ISNUMBER(M396),ISNUMBER(ITRC!$Q$5)), IF(M396&lt;ITRC!$Q$5,"INCUMPLIDA","PROCESO"), "VALIDAR FECHA")),"SIN VALOR AVANCE")</f>
        <v>CUMPLIDA</v>
      </c>
      <c r="R396" s="82" t="s">
        <v>2483</v>
      </c>
    </row>
    <row r="397" spans="2:18" ht="255.75" x14ac:dyDescent="0.2">
      <c r="B397" s="80" t="s">
        <v>15</v>
      </c>
      <c r="C397" s="81" t="s">
        <v>9</v>
      </c>
      <c r="D397" s="1037"/>
      <c r="E397" s="1037"/>
      <c r="F397" s="1038"/>
      <c r="G397" s="1038"/>
      <c r="H397" s="650" t="s">
        <v>2712</v>
      </c>
      <c r="I397" s="650" t="s">
        <v>2697</v>
      </c>
      <c r="J397" s="650" t="s">
        <v>2713</v>
      </c>
      <c r="K397" s="658">
        <v>1</v>
      </c>
      <c r="L397" s="656">
        <v>43983</v>
      </c>
      <c r="M397" s="656">
        <v>44347</v>
      </c>
      <c r="N397" s="657">
        <f t="shared" si="19"/>
        <v>52</v>
      </c>
      <c r="O397" s="653">
        <v>1</v>
      </c>
      <c r="P397" s="653">
        <f t="shared" si="17"/>
        <v>1</v>
      </c>
      <c r="Q397" s="655" t="str">
        <f>IF(ISNUMBER(P397),IF(P397=100%,"CUMPLIDA",IF(AND(ISNUMBER(M397),ISNUMBER(ITRC!$Q$5)), IF(M397&lt;ITRC!$Q$5,"INCUMPLIDA","PROCESO"), "VALIDAR FECHA")),"SIN VALOR AVANCE")</f>
        <v>CUMPLIDA</v>
      </c>
      <c r="R397" s="82" t="s">
        <v>2483</v>
      </c>
    </row>
    <row r="398" spans="2:18" ht="255.75" x14ac:dyDescent="0.2">
      <c r="B398" s="80" t="s">
        <v>15</v>
      </c>
      <c r="C398" s="81" t="s">
        <v>9</v>
      </c>
      <c r="D398" s="1037"/>
      <c r="E398" s="1037"/>
      <c r="F398" s="1038"/>
      <c r="G398" s="1038"/>
      <c r="H398" s="1038" t="s">
        <v>2714</v>
      </c>
      <c r="I398" s="85" t="s">
        <v>1838</v>
      </c>
      <c r="J398" s="85" t="s">
        <v>1838</v>
      </c>
      <c r="K398" s="658">
        <v>1</v>
      </c>
      <c r="L398" s="656">
        <v>43891</v>
      </c>
      <c r="M398" s="656">
        <v>44012</v>
      </c>
      <c r="N398" s="657">
        <f t="shared" si="19"/>
        <v>17.285714285714285</v>
      </c>
      <c r="O398" s="653">
        <v>1</v>
      </c>
      <c r="P398" s="653">
        <f t="shared" ref="P398:P461" si="20">O398</f>
        <v>1</v>
      </c>
      <c r="Q398" s="655" t="str">
        <f>IF(ISNUMBER(P398),IF(P398=100%,"CUMPLIDA",IF(AND(ISNUMBER(M398),ISNUMBER(ITRC!$Q$5)), IF(M398&lt;ITRC!$Q$5,"INCUMPLIDA","PROCESO"), "VALIDAR FECHA")),"SIN VALOR AVANCE")</f>
        <v>CUMPLIDA</v>
      </c>
      <c r="R398" s="82" t="s">
        <v>2483</v>
      </c>
    </row>
    <row r="399" spans="2:18" ht="255.75" x14ac:dyDescent="0.2">
      <c r="B399" s="80" t="s">
        <v>15</v>
      </c>
      <c r="C399" s="81" t="s">
        <v>9</v>
      </c>
      <c r="D399" s="1037"/>
      <c r="E399" s="1037"/>
      <c r="F399" s="1038"/>
      <c r="G399" s="1038"/>
      <c r="H399" s="1038"/>
      <c r="I399" s="85" t="s">
        <v>2715</v>
      </c>
      <c r="J399" s="85" t="s">
        <v>2715</v>
      </c>
      <c r="K399" s="658">
        <v>1</v>
      </c>
      <c r="L399" s="656">
        <v>44013</v>
      </c>
      <c r="M399" s="656">
        <v>44104</v>
      </c>
      <c r="N399" s="657">
        <f t="shared" si="19"/>
        <v>13</v>
      </c>
      <c r="O399" s="653">
        <v>1</v>
      </c>
      <c r="P399" s="653">
        <f t="shared" si="20"/>
        <v>1</v>
      </c>
      <c r="Q399" s="655" t="str">
        <f>IF(ISNUMBER(P399),IF(P399=100%,"CUMPLIDA",IF(AND(ISNUMBER(M399),ISNUMBER(ITRC!$Q$5)), IF(M399&lt;ITRC!$Q$5,"INCUMPLIDA","PROCESO"), "VALIDAR FECHA")),"SIN VALOR AVANCE")</f>
        <v>CUMPLIDA</v>
      </c>
      <c r="R399" s="82" t="s">
        <v>2483</v>
      </c>
    </row>
    <row r="400" spans="2:18" ht="255.75" x14ac:dyDescent="0.2">
      <c r="B400" s="80" t="s">
        <v>15</v>
      </c>
      <c r="C400" s="81" t="s">
        <v>9</v>
      </c>
      <c r="D400" s="1037"/>
      <c r="E400" s="1037"/>
      <c r="F400" s="1038"/>
      <c r="G400" s="1038"/>
      <c r="H400" s="1038"/>
      <c r="I400" s="85" t="s">
        <v>1841</v>
      </c>
      <c r="J400" s="85" t="s">
        <v>1841</v>
      </c>
      <c r="K400" s="658">
        <v>3</v>
      </c>
      <c r="L400" s="656">
        <v>44105</v>
      </c>
      <c r="M400" s="656">
        <v>44377</v>
      </c>
      <c r="N400" s="657">
        <f t="shared" si="19"/>
        <v>38.857142857142854</v>
      </c>
      <c r="O400" s="653">
        <v>1</v>
      </c>
      <c r="P400" s="653">
        <f t="shared" si="20"/>
        <v>1</v>
      </c>
      <c r="Q400" s="655" t="str">
        <f>IF(ISNUMBER(P400),IF(P400=100%,"CUMPLIDA",IF(AND(ISNUMBER(M400),ISNUMBER(ITRC!$Q$5)), IF(M400&lt;ITRC!$Q$5,"INCUMPLIDA","PROCESO"), "VALIDAR FECHA")),"SIN VALOR AVANCE")</f>
        <v>CUMPLIDA</v>
      </c>
      <c r="R400" s="82" t="s">
        <v>2483</v>
      </c>
    </row>
    <row r="401" spans="2:18" ht="255.75" x14ac:dyDescent="0.2">
      <c r="B401" s="80" t="s">
        <v>15</v>
      </c>
      <c r="C401" s="81" t="s">
        <v>9</v>
      </c>
      <c r="D401" s="1037"/>
      <c r="E401" s="1037"/>
      <c r="F401" s="1038"/>
      <c r="G401" s="1038"/>
      <c r="H401" s="1038" t="s">
        <v>2716</v>
      </c>
      <c r="I401" s="650" t="s">
        <v>2717</v>
      </c>
      <c r="J401" s="650" t="s">
        <v>2696</v>
      </c>
      <c r="K401" s="658">
        <v>1</v>
      </c>
      <c r="L401" s="656">
        <v>43891</v>
      </c>
      <c r="M401" s="656">
        <v>43982</v>
      </c>
      <c r="N401" s="657">
        <f t="shared" si="19"/>
        <v>13</v>
      </c>
      <c r="O401" s="653">
        <v>1</v>
      </c>
      <c r="P401" s="653">
        <f t="shared" si="20"/>
        <v>1</v>
      </c>
      <c r="Q401" s="655" t="str">
        <f>IF(ISNUMBER(P401),IF(P401=100%,"CUMPLIDA",IF(AND(ISNUMBER(M401),ISNUMBER(ITRC!$Q$5)), IF(M401&lt;ITRC!$Q$5,"INCUMPLIDA","PROCESO"), "VALIDAR FECHA")),"SIN VALOR AVANCE")</f>
        <v>CUMPLIDA</v>
      </c>
      <c r="R401" s="82" t="s">
        <v>2483</v>
      </c>
    </row>
    <row r="402" spans="2:18" ht="255.75" x14ac:dyDescent="0.2">
      <c r="B402" s="80" t="s">
        <v>15</v>
      </c>
      <c r="C402" s="81" t="s">
        <v>9</v>
      </c>
      <c r="D402" s="1037"/>
      <c r="E402" s="1037"/>
      <c r="F402" s="1038"/>
      <c r="G402" s="1038"/>
      <c r="H402" s="1038"/>
      <c r="I402" s="650" t="s">
        <v>2697</v>
      </c>
      <c r="J402" s="650" t="s">
        <v>2698</v>
      </c>
      <c r="K402" s="658">
        <v>34</v>
      </c>
      <c r="L402" s="656">
        <v>43983</v>
      </c>
      <c r="M402" s="656">
        <v>44347</v>
      </c>
      <c r="N402" s="657">
        <f t="shared" si="19"/>
        <v>52</v>
      </c>
      <c r="O402" s="653">
        <v>1</v>
      </c>
      <c r="P402" s="653">
        <f t="shared" si="20"/>
        <v>1</v>
      </c>
      <c r="Q402" s="655" t="str">
        <f>IF(ISNUMBER(P402),IF(P402=100%,"CUMPLIDA",IF(AND(ISNUMBER(M402),ISNUMBER(ITRC!$Q$5)), IF(M402&lt;ITRC!$Q$5,"INCUMPLIDA","PROCESO"), "VALIDAR FECHA")),"SIN VALOR AVANCE")</f>
        <v>CUMPLIDA</v>
      </c>
      <c r="R402" s="82" t="s">
        <v>2483</v>
      </c>
    </row>
    <row r="403" spans="2:18" ht="90.6" customHeight="1" x14ac:dyDescent="0.2">
      <c r="B403" s="80" t="s">
        <v>15</v>
      </c>
      <c r="C403" s="81" t="s">
        <v>9</v>
      </c>
      <c r="D403" s="1037" t="s">
        <v>2718</v>
      </c>
      <c r="E403" s="1037" t="s">
        <v>1555</v>
      </c>
      <c r="F403" s="1038" t="s">
        <v>2719</v>
      </c>
      <c r="G403" s="1038" t="s">
        <v>2720</v>
      </c>
      <c r="H403" s="1038" t="s">
        <v>2721</v>
      </c>
      <c r="I403" s="650" t="s">
        <v>2722</v>
      </c>
      <c r="J403" s="650" t="s">
        <v>232</v>
      </c>
      <c r="K403" s="658">
        <v>1</v>
      </c>
      <c r="L403" s="656">
        <v>43862</v>
      </c>
      <c r="M403" s="656">
        <v>44012</v>
      </c>
      <c r="N403" s="657">
        <f t="shared" si="19"/>
        <v>21.428571428571427</v>
      </c>
      <c r="O403" s="653">
        <v>1</v>
      </c>
      <c r="P403" s="653">
        <f t="shared" si="20"/>
        <v>1</v>
      </c>
      <c r="Q403" s="655" t="str">
        <f>IF(ISNUMBER(P403),IF(P403=100%,"CUMPLIDA",IF(AND(ISNUMBER(M403),ISNUMBER(ITRC!$Q$5)), IF(M403&lt;ITRC!$Q$5,"INCUMPLIDA","PROCESO"), "VALIDAR FECHA")),"SIN VALOR AVANCE")</f>
        <v>CUMPLIDA</v>
      </c>
      <c r="R403" s="654" t="s">
        <v>2723</v>
      </c>
    </row>
    <row r="404" spans="2:18" ht="90.75" x14ac:dyDescent="0.2">
      <c r="B404" s="80" t="s">
        <v>15</v>
      </c>
      <c r="C404" s="81" t="s">
        <v>9</v>
      </c>
      <c r="D404" s="1037"/>
      <c r="E404" s="1037"/>
      <c r="F404" s="1038"/>
      <c r="G404" s="1038"/>
      <c r="H404" s="1038"/>
      <c r="I404" s="650" t="s">
        <v>2724</v>
      </c>
      <c r="J404" s="650" t="s">
        <v>236</v>
      </c>
      <c r="K404" s="658">
        <v>1</v>
      </c>
      <c r="L404" s="656">
        <v>44013</v>
      </c>
      <c r="M404" s="656">
        <v>44196</v>
      </c>
      <c r="N404" s="657">
        <f t="shared" si="19"/>
        <v>26.142857142857142</v>
      </c>
      <c r="O404" s="653">
        <v>1</v>
      </c>
      <c r="P404" s="653">
        <f t="shared" si="20"/>
        <v>1</v>
      </c>
      <c r="Q404" s="655" t="str">
        <f>IF(ISNUMBER(P404),IF(P404=100%,"CUMPLIDA",IF(AND(ISNUMBER(M404),ISNUMBER(ITRC!$Q$5)), IF(M404&lt;ITRC!$Q$5,"INCUMPLIDA","PROCESO"), "VALIDAR FECHA")),"SIN VALOR AVANCE")</f>
        <v>CUMPLIDA</v>
      </c>
      <c r="R404" s="654" t="s">
        <v>2723</v>
      </c>
    </row>
    <row r="405" spans="2:18" ht="90.75" x14ac:dyDescent="0.2">
      <c r="B405" s="80" t="s">
        <v>15</v>
      </c>
      <c r="C405" s="81" t="s">
        <v>9</v>
      </c>
      <c r="D405" s="1037"/>
      <c r="E405" s="1037"/>
      <c r="F405" s="1038"/>
      <c r="G405" s="1038"/>
      <c r="H405" s="1038"/>
      <c r="I405" s="650" t="s">
        <v>1765</v>
      </c>
      <c r="J405" s="650" t="s">
        <v>655</v>
      </c>
      <c r="K405" s="658">
        <v>1</v>
      </c>
      <c r="L405" s="656">
        <v>44197</v>
      </c>
      <c r="M405" s="656">
        <v>44985</v>
      </c>
      <c r="N405" s="657">
        <f t="shared" si="19"/>
        <v>112.57142857142857</v>
      </c>
      <c r="O405" s="653">
        <v>0.48</v>
      </c>
      <c r="P405" s="653">
        <f t="shared" si="20"/>
        <v>0.48</v>
      </c>
      <c r="Q405" s="655" t="str">
        <f>IF(ISNUMBER(P405),IF(P405=100%,"CUMPLIDA",IF(AND(ISNUMBER(M405),ISNUMBER(ITRC!$Q$5)), IF(M405&lt;ITRC!$Q$5,"INCUMPLIDA","PROCESO"), "VALIDAR FECHA")),"SIN VALOR AVANCE")</f>
        <v>PROCESO</v>
      </c>
      <c r="R405" s="654" t="s">
        <v>2723</v>
      </c>
    </row>
    <row r="406" spans="2:18" ht="180.75" x14ac:dyDescent="0.2">
      <c r="B406" s="80" t="s">
        <v>15</v>
      </c>
      <c r="C406" s="81" t="s">
        <v>9</v>
      </c>
      <c r="D406" s="1037"/>
      <c r="E406" s="1037"/>
      <c r="F406" s="1038"/>
      <c r="G406" s="1038"/>
      <c r="H406" s="1038"/>
      <c r="I406" s="1038" t="s">
        <v>394</v>
      </c>
      <c r="J406" s="650" t="s">
        <v>1845</v>
      </c>
      <c r="K406" s="658">
        <v>1</v>
      </c>
      <c r="L406" s="656">
        <v>44774</v>
      </c>
      <c r="M406" s="656">
        <v>45107</v>
      </c>
      <c r="N406" s="657">
        <f t="shared" si="19"/>
        <v>47.571428571428569</v>
      </c>
      <c r="O406" s="653">
        <v>0</v>
      </c>
      <c r="P406" s="653">
        <f t="shared" si="20"/>
        <v>0</v>
      </c>
      <c r="Q406" s="655" t="str">
        <f>IF(ISNUMBER(P406),IF(P406=100%,"CUMPLIDA",IF(AND(ISNUMBER(M406),ISNUMBER(ITRC!$Q$5)), IF(M406&lt;ITRC!$Q$5,"INCUMPLIDA","PROCESO"), "VALIDAR FECHA")),"SIN VALOR AVANCE")</f>
        <v>PROCESO</v>
      </c>
      <c r="R406" s="654" t="s">
        <v>2725</v>
      </c>
    </row>
    <row r="407" spans="2:18" ht="180.75" x14ac:dyDescent="0.2">
      <c r="B407" s="80" t="s">
        <v>15</v>
      </c>
      <c r="C407" s="81" t="s">
        <v>9</v>
      </c>
      <c r="D407" s="1037"/>
      <c r="E407" s="1037"/>
      <c r="F407" s="1038"/>
      <c r="G407" s="1038"/>
      <c r="H407" s="1038"/>
      <c r="I407" s="1038"/>
      <c r="J407" s="650" t="s">
        <v>1650</v>
      </c>
      <c r="K407" s="658">
        <v>4</v>
      </c>
      <c r="L407" s="656">
        <v>44927</v>
      </c>
      <c r="M407" s="656">
        <v>45291</v>
      </c>
      <c r="N407" s="657">
        <f t="shared" si="19"/>
        <v>52</v>
      </c>
      <c r="O407" s="653">
        <v>0</v>
      </c>
      <c r="P407" s="653">
        <f t="shared" si="20"/>
        <v>0</v>
      </c>
      <c r="Q407" s="655" t="str">
        <f>IF(ISNUMBER(P407),IF(P407=100%,"CUMPLIDA",IF(AND(ISNUMBER(M407),ISNUMBER(ITRC!$Q$5)), IF(M407&lt;ITRC!$Q$5,"INCUMPLIDA","PROCESO"), "VALIDAR FECHA")),"SIN VALOR AVANCE")</f>
        <v>PROCESO</v>
      </c>
      <c r="R407" s="654" t="s">
        <v>2725</v>
      </c>
    </row>
    <row r="408" spans="2:18" ht="180.75" x14ac:dyDescent="0.2">
      <c r="B408" s="80" t="s">
        <v>15</v>
      </c>
      <c r="C408" s="81" t="s">
        <v>9</v>
      </c>
      <c r="D408" s="1037"/>
      <c r="E408" s="1037"/>
      <c r="F408" s="1038"/>
      <c r="G408" s="1038"/>
      <c r="H408" s="1038"/>
      <c r="I408" s="650" t="s">
        <v>1767</v>
      </c>
      <c r="J408" s="650" t="s">
        <v>1653</v>
      </c>
      <c r="K408" s="658">
        <v>1</v>
      </c>
      <c r="L408" s="656">
        <v>45292</v>
      </c>
      <c r="M408" s="656">
        <v>45657</v>
      </c>
      <c r="N408" s="657">
        <f t="shared" si="19"/>
        <v>52.142857142857146</v>
      </c>
      <c r="O408" s="653">
        <v>0</v>
      </c>
      <c r="P408" s="653">
        <f t="shared" si="20"/>
        <v>0</v>
      </c>
      <c r="Q408" s="655" t="str">
        <f>IF(ISNUMBER(P408),IF(P408=100%,"CUMPLIDA",IF(AND(ISNUMBER(M408),ISNUMBER(ITRC!$Q$5)), IF(M408&lt;ITRC!$Q$5,"INCUMPLIDA","PROCESO"), "VALIDAR FECHA")),"SIN VALOR AVANCE")</f>
        <v>PROCESO</v>
      </c>
      <c r="R408" s="654" t="s">
        <v>2725</v>
      </c>
    </row>
    <row r="409" spans="2:18" ht="165.75" x14ac:dyDescent="0.2">
      <c r="B409" s="80" t="s">
        <v>15</v>
      </c>
      <c r="C409" s="81" t="s">
        <v>9</v>
      </c>
      <c r="D409" s="1037"/>
      <c r="E409" s="1037"/>
      <c r="F409" s="1038"/>
      <c r="G409" s="1038"/>
      <c r="H409" s="1038" t="s">
        <v>2726</v>
      </c>
      <c r="I409" s="650" t="s">
        <v>2727</v>
      </c>
      <c r="J409" s="650" t="s">
        <v>1838</v>
      </c>
      <c r="K409" s="658">
        <v>1</v>
      </c>
      <c r="L409" s="656">
        <v>43862</v>
      </c>
      <c r="M409" s="656">
        <v>43982</v>
      </c>
      <c r="N409" s="657">
        <f t="shared" si="19"/>
        <v>17.142857142857142</v>
      </c>
      <c r="O409" s="653">
        <v>1</v>
      </c>
      <c r="P409" s="653">
        <f t="shared" si="20"/>
        <v>1</v>
      </c>
      <c r="Q409" s="655" t="str">
        <f>IF(ISNUMBER(P409),IF(P409=100%,"CUMPLIDA",IF(AND(ISNUMBER(M409),ISNUMBER(ITRC!$Q$5)), IF(M409&lt;ITRC!$Q$5,"INCUMPLIDA","PROCESO"), "VALIDAR FECHA")),"SIN VALOR AVANCE")</f>
        <v>CUMPLIDA</v>
      </c>
      <c r="R409" s="654" t="s">
        <v>2728</v>
      </c>
    </row>
    <row r="410" spans="2:18" ht="165.75" x14ac:dyDescent="0.2">
      <c r="B410" s="80" t="s">
        <v>15</v>
      </c>
      <c r="C410" s="81" t="s">
        <v>9</v>
      </c>
      <c r="D410" s="1037"/>
      <c r="E410" s="1037"/>
      <c r="F410" s="1038"/>
      <c r="G410" s="1038"/>
      <c r="H410" s="1038"/>
      <c r="I410" s="650" t="s">
        <v>2729</v>
      </c>
      <c r="J410" s="650" t="s">
        <v>1841</v>
      </c>
      <c r="K410" s="658">
        <v>1</v>
      </c>
      <c r="L410" s="656">
        <v>43983</v>
      </c>
      <c r="M410" s="656">
        <v>44043</v>
      </c>
      <c r="N410" s="657">
        <f t="shared" si="19"/>
        <v>8.5714285714285712</v>
      </c>
      <c r="O410" s="653">
        <v>1</v>
      </c>
      <c r="P410" s="653">
        <f t="shared" si="20"/>
        <v>1</v>
      </c>
      <c r="Q410" s="655" t="str">
        <f>IF(ISNUMBER(P410),IF(P410=100%,"CUMPLIDA",IF(AND(ISNUMBER(M410),ISNUMBER(ITRC!$Q$5)), IF(M410&lt;ITRC!$Q$5,"INCUMPLIDA","PROCESO"), "VALIDAR FECHA")),"SIN VALOR AVANCE")</f>
        <v>CUMPLIDA</v>
      </c>
      <c r="R410" s="654" t="s">
        <v>2728</v>
      </c>
    </row>
    <row r="411" spans="2:18" ht="165.75" x14ac:dyDescent="0.2">
      <c r="B411" s="80" t="s">
        <v>15</v>
      </c>
      <c r="C411" s="81" t="s">
        <v>9</v>
      </c>
      <c r="D411" s="1037"/>
      <c r="E411" s="1037"/>
      <c r="F411" s="1038"/>
      <c r="G411" s="1038"/>
      <c r="H411" s="1038"/>
      <c r="I411" s="650" t="s">
        <v>2730</v>
      </c>
      <c r="J411" s="650" t="s">
        <v>1845</v>
      </c>
      <c r="K411" s="658">
        <v>1</v>
      </c>
      <c r="L411" s="656">
        <v>44044</v>
      </c>
      <c r="M411" s="656">
        <v>44196</v>
      </c>
      <c r="N411" s="657">
        <f t="shared" si="19"/>
        <v>21.714285714285715</v>
      </c>
      <c r="O411" s="653">
        <v>1</v>
      </c>
      <c r="P411" s="653">
        <f t="shared" si="20"/>
        <v>1</v>
      </c>
      <c r="Q411" s="655" t="str">
        <f>IF(ISNUMBER(P411),IF(P411=100%,"CUMPLIDA",IF(AND(ISNUMBER(M411),ISNUMBER(ITRC!$Q$5)), IF(M411&lt;ITRC!$Q$5,"INCUMPLIDA","PROCESO"), "VALIDAR FECHA")),"SIN VALOR AVANCE")</f>
        <v>CUMPLIDA</v>
      </c>
      <c r="R411" s="654" t="s">
        <v>2728</v>
      </c>
    </row>
    <row r="412" spans="2:18" ht="165.75" x14ac:dyDescent="0.2">
      <c r="B412" s="80" t="s">
        <v>15</v>
      </c>
      <c r="C412" s="81" t="s">
        <v>9</v>
      </c>
      <c r="D412" s="1037"/>
      <c r="E412" s="1037"/>
      <c r="F412" s="1038" t="s">
        <v>2731</v>
      </c>
      <c r="G412" s="1038"/>
      <c r="H412" s="1038"/>
      <c r="I412" s="650" t="s">
        <v>2732</v>
      </c>
      <c r="J412" s="650" t="s">
        <v>1841</v>
      </c>
      <c r="K412" s="658">
        <v>3</v>
      </c>
      <c r="L412" s="656">
        <v>44197</v>
      </c>
      <c r="M412" s="656">
        <v>44469</v>
      </c>
      <c r="N412" s="657">
        <f t="shared" si="19"/>
        <v>38.857142857142854</v>
      </c>
      <c r="O412" s="653">
        <v>1</v>
      </c>
      <c r="P412" s="653">
        <f t="shared" si="20"/>
        <v>1</v>
      </c>
      <c r="Q412" s="655" t="str">
        <f>IF(ISNUMBER(P412),IF(P412=100%,"CUMPLIDA",IF(AND(ISNUMBER(M412),ISNUMBER(ITRC!$Q$5)), IF(M412&lt;ITRC!$Q$5,"INCUMPLIDA","PROCESO"), "VALIDAR FECHA")),"SIN VALOR AVANCE")</f>
        <v>CUMPLIDA</v>
      </c>
      <c r="R412" s="654" t="s">
        <v>2728</v>
      </c>
    </row>
    <row r="413" spans="2:18" ht="150.75" x14ac:dyDescent="0.2">
      <c r="B413" s="80" t="s">
        <v>15</v>
      </c>
      <c r="C413" s="81" t="s">
        <v>9</v>
      </c>
      <c r="D413" s="1037"/>
      <c r="E413" s="1037"/>
      <c r="F413" s="1038"/>
      <c r="G413" s="1038"/>
      <c r="H413" s="1038" t="s">
        <v>2733</v>
      </c>
      <c r="I413" s="650" t="s">
        <v>2722</v>
      </c>
      <c r="J413" s="650" t="s">
        <v>232</v>
      </c>
      <c r="K413" s="658">
        <v>1</v>
      </c>
      <c r="L413" s="656">
        <v>43831</v>
      </c>
      <c r="M413" s="656">
        <v>44012</v>
      </c>
      <c r="N413" s="657">
        <f t="shared" si="19"/>
        <v>25.857142857142858</v>
      </c>
      <c r="O413" s="653">
        <v>1</v>
      </c>
      <c r="P413" s="653">
        <f t="shared" si="20"/>
        <v>1</v>
      </c>
      <c r="Q413" s="655" t="str">
        <f>IF(ISNUMBER(P413),IF(P413=100%,"CUMPLIDA",IF(AND(ISNUMBER(M413),ISNUMBER(ITRC!$Q$5)), IF(M413&lt;ITRC!$Q$5,"INCUMPLIDA","PROCESO"), "VALIDAR FECHA")),"SIN VALOR AVANCE")</f>
        <v>CUMPLIDA</v>
      </c>
      <c r="R413" s="654" t="s">
        <v>2734</v>
      </c>
    </row>
    <row r="414" spans="2:18" ht="150.75" x14ac:dyDescent="0.2">
      <c r="B414" s="80" t="s">
        <v>15</v>
      </c>
      <c r="C414" s="81" t="s">
        <v>9</v>
      </c>
      <c r="D414" s="1037"/>
      <c r="E414" s="1037"/>
      <c r="F414" s="1038"/>
      <c r="G414" s="1038"/>
      <c r="H414" s="1038"/>
      <c r="I414" s="650" t="s">
        <v>2724</v>
      </c>
      <c r="J414" s="650" t="s">
        <v>236</v>
      </c>
      <c r="K414" s="658">
        <v>1</v>
      </c>
      <c r="L414" s="656">
        <v>44075</v>
      </c>
      <c r="M414" s="656">
        <v>44196</v>
      </c>
      <c r="N414" s="657">
        <f t="shared" si="19"/>
        <v>17.285714285714285</v>
      </c>
      <c r="O414" s="653">
        <v>1</v>
      </c>
      <c r="P414" s="653">
        <f t="shared" si="20"/>
        <v>1</v>
      </c>
      <c r="Q414" s="655" t="str">
        <f>IF(ISNUMBER(P414),IF(P414=100%,"CUMPLIDA",IF(AND(ISNUMBER(M414),ISNUMBER(ITRC!$Q$5)), IF(M414&lt;ITRC!$Q$5,"INCUMPLIDA","PROCESO"), "VALIDAR FECHA")),"SIN VALOR AVANCE")</f>
        <v>CUMPLIDA</v>
      </c>
      <c r="R414" s="654" t="s">
        <v>2734</v>
      </c>
    </row>
    <row r="415" spans="2:18" ht="150.75" x14ac:dyDescent="0.2">
      <c r="B415" s="80" t="s">
        <v>15</v>
      </c>
      <c r="C415" s="81" t="s">
        <v>9</v>
      </c>
      <c r="D415" s="1037"/>
      <c r="E415" s="1037"/>
      <c r="F415" s="1038"/>
      <c r="G415" s="1038"/>
      <c r="H415" s="1038"/>
      <c r="I415" s="650" t="s">
        <v>1765</v>
      </c>
      <c r="J415" s="650" t="s">
        <v>655</v>
      </c>
      <c r="K415" s="658">
        <v>1</v>
      </c>
      <c r="L415" s="656">
        <v>44197</v>
      </c>
      <c r="M415" s="656">
        <v>44985</v>
      </c>
      <c r="N415" s="657">
        <f t="shared" ref="N415:N446" si="21">(M415-L415)/7</f>
        <v>112.57142857142857</v>
      </c>
      <c r="O415" s="653">
        <v>0.48</v>
      </c>
      <c r="P415" s="653">
        <f t="shared" si="20"/>
        <v>0.48</v>
      </c>
      <c r="Q415" s="655" t="str">
        <f>IF(ISNUMBER(P415),IF(P415=100%,"CUMPLIDA",IF(AND(ISNUMBER(M415),ISNUMBER(ITRC!$Q$5)), IF(M415&lt;ITRC!$Q$5,"INCUMPLIDA","PROCESO"), "VALIDAR FECHA")),"SIN VALOR AVANCE")</f>
        <v>PROCESO</v>
      </c>
      <c r="R415" s="654" t="s">
        <v>2734</v>
      </c>
    </row>
    <row r="416" spans="2:18" ht="240.75" x14ac:dyDescent="0.2">
      <c r="B416" s="80" t="s">
        <v>15</v>
      </c>
      <c r="C416" s="81" t="s">
        <v>9</v>
      </c>
      <c r="D416" s="1037"/>
      <c r="E416" s="1037"/>
      <c r="F416" s="1038"/>
      <c r="G416" s="1038"/>
      <c r="H416" s="1038"/>
      <c r="I416" s="1038" t="s">
        <v>394</v>
      </c>
      <c r="J416" s="650" t="s">
        <v>1845</v>
      </c>
      <c r="K416" s="658">
        <v>1</v>
      </c>
      <c r="L416" s="656">
        <v>44774</v>
      </c>
      <c r="M416" s="656">
        <v>45107</v>
      </c>
      <c r="N416" s="657">
        <f t="shared" si="21"/>
        <v>47.571428571428569</v>
      </c>
      <c r="O416" s="653">
        <v>0</v>
      </c>
      <c r="P416" s="653">
        <f t="shared" si="20"/>
        <v>0</v>
      </c>
      <c r="Q416" s="655" t="str">
        <f>IF(ISNUMBER(P416),IF(P416=100%,"CUMPLIDA",IF(AND(ISNUMBER(M416),ISNUMBER(ITRC!$Q$5)), IF(M416&lt;ITRC!$Q$5,"INCUMPLIDA","PROCESO"), "VALIDAR FECHA")),"SIN VALOR AVANCE")</f>
        <v>PROCESO</v>
      </c>
      <c r="R416" s="654" t="s">
        <v>2735</v>
      </c>
    </row>
    <row r="417" spans="2:18" ht="240.75" x14ac:dyDescent="0.2">
      <c r="B417" s="80" t="s">
        <v>15</v>
      </c>
      <c r="C417" s="81" t="s">
        <v>9</v>
      </c>
      <c r="D417" s="1037"/>
      <c r="E417" s="1037"/>
      <c r="F417" s="1038"/>
      <c r="G417" s="1038"/>
      <c r="H417" s="1038"/>
      <c r="I417" s="1038"/>
      <c r="J417" s="650" t="s">
        <v>1650</v>
      </c>
      <c r="K417" s="658">
        <v>4</v>
      </c>
      <c r="L417" s="656">
        <v>44927</v>
      </c>
      <c r="M417" s="656">
        <v>45291</v>
      </c>
      <c r="N417" s="657">
        <f t="shared" si="21"/>
        <v>52</v>
      </c>
      <c r="O417" s="653">
        <v>0</v>
      </c>
      <c r="P417" s="653">
        <f t="shared" si="20"/>
        <v>0</v>
      </c>
      <c r="Q417" s="655" t="str">
        <f>IF(ISNUMBER(P417),IF(P417=100%,"CUMPLIDA",IF(AND(ISNUMBER(M417),ISNUMBER(ITRC!$Q$5)), IF(M417&lt;ITRC!$Q$5,"INCUMPLIDA","PROCESO"), "VALIDAR FECHA")),"SIN VALOR AVANCE")</f>
        <v>PROCESO</v>
      </c>
      <c r="R417" s="654" t="s">
        <v>2735</v>
      </c>
    </row>
    <row r="418" spans="2:18" ht="240.75" x14ac:dyDescent="0.2">
      <c r="B418" s="80" t="s">
        <v>15</v>
      </c>
      <c r="C418" s="81" t="s">
        <v>9</v>
      </c>
      <c r="D418" s="1037"/>
      <c r="E418" s="1037"/>
      <c r="F418" s="1038"/>
      <c r="G418" s="1038"/>
      <c r="H418" s="1038"/>
      <c r="I418" s="650" t="s">
        <v>1767</v>
      </c>
      <c r="J418" s="650" t="s">
        <v>1653</v>
      </c>
      <c r="K418" s="658">
        <v>1</v>
      </c>
      <c r="L418" s="656">
        <v>45292</v>
      </c>
      <c r="M418" s="656">
        <v>45657</v>
      </c>
      <c r="N418" s="657">
        <f t="shared" si="21"/>
        <v>52.142857142857146</v>
      </c>
      <c r="O418" s="653">
        <v>0</v>
      </c>
      <c r="P418" s="653">
        <f t="shared" si="20"/>
        <v>0</v>
      </c>
      <c r="Q418" s="655" t="str">
        <f>IF(ISNUMBER(P418),IF(P418=100%,"CUMPLIDA",IF(AND(ISNUMBER(M418),ISNUMBER(ITRC!$Q$5)), IF(M418&lt;ITRC!$Q$5,"INCUMPLIDA","PROCESO"), "VALIDAR FECHA")),"SIN VALOR AVANCE")</f>
        <v>PROCESO</v>
      </c>
      <c r="R418" s="654" t="s">
        <v>2735</v>
      </c>
    </row>
    <row r="419" spans="2:18" ht="150.75" x14ac:dyDescent="0.2">
      <c r="B419" s="80" t="s">
        <v>15</v>
      </c>
      <c r="C419" s="81" t="s">
        <v>9</v>
      </c>
      <c r="D419" s="1037"/>
      <c r="E419" s="1037"/>
      <c r="F419" s="1038"/>
      <c r="G419" s="1038"/>
      <c r="H419" s="1038" t="s">
        <v>2736</v>
      </c>
      <c r="I419" s="650" t="s">
        <v>2722</v>
      </c>
      <c r="J419" s="650" t="s">
        <v>232</v>
      </c>
      <c r="K419" s="658">
        <v>1</v>
      </c>
      <c r="L419" s="656">
        <v>43831</v>
      </c>
      <c r="M419" s="656">
        <v>44012</v>
      </c>
      <c r="N419" s="657">
        <f t="shared" si="21"/>
        <v>25.857142857142858</v>
      </c>
      <c r="O419" s="653">
        <v>1</v>
      </c>
      <c r="P419" s="653">
        <f t="shared" si="20"/>
        <v>1</v>
      </c>
      <c r="Q419" s="655" t="str">
        <f>IF(ISNUMBER(P419),IF(P419=100%,"CUMPLIDA",IF(AND(ISNUMBER(M419),ISNUMBER(ITRC!$Q$5)), IF(M419&lt;ITRC!$Q$5,"INCUMPLIDA","PROCESO"), "VALIDAR FECHA")),"SIN VALOR AVANCE")</f>
        <v>CUMPLIDA</v>
      </c>
      <c r="R419" s="654" t="s">
        <v>2734</v>
      </c>
    </row>
    <row r="420" spans="2:18" ht="150.75" x14ac:dyDescent="0.2">
      <c r="B420" s="80" t="s">
        <v>15</v>
      </c>
      <c r="C420" s="81" t="s">
        <v>9</v>
      </c>
      <c r="D420" s="1037"/>
      <c r="E420" s="1037"/>
      <c r="F420" s="1038" t="s">
        <v>2737</v>
      </c>
      <c r="G420" s="1038"/>
      <c r="H420" s="1038"/>
      <c r="I420" s="650" t="s">
        <v>2724</v>
      </c>
      <c r="J420" s="650" t="s">
        <v>236</v>
      </c>
      <c r="K420" s="658">
        <v>1</v>
      </c>
      <c r="L420" s="656">
        <v>44075</v>
      </c>
      <c r="M420" s="656">
        <v>44196</v>
      </c>
      <c r="N420" s="657">
        <f t="shared" si="21"/>
        <v>17.285714285714285</v>
      </c>
      <c r="O420" s="653">
        <v>1</v>
      </c>
      <c r="P420" s="653">
        <f t="shared" si="20"/>
        <v>1</v>
      </c>
      <c r="Q420" s="655" t="str">
        <f>IF(ISNUMBER(P420),IF(P420=100%,"CUMPLIDA",IF(AND(ISNUMBER(M420),ISNUMBER(ITRC!$Q$5)), IF(M420&lt;ITRC!$Q$5,"INCUMPLIDA","PROCESO"), "VALIDAR FECHA")),"SIN VALOR AVANCE")</f>
        <v>CUMPLIDA</v>
      </c>
      <c r="R420" s="654" t="s">
        <v>2734</v>
      </c>
    </row>
    <row r="421" spans="2:18" ht="150.75" x14ac:dyDescent="0.2">
      <c r="B421" s="80" t="s">
        <v>15</v>
      </c>
      <c r="C421" s="81" t="s">
        <v>9</v>
      </c>
      <c r="D421" s="1037"/>
      <c r="E421" s="1037"/>
      <c r="F421" s="1038"/>
      <c r="G421" s="1038"/>
      <c r="H421" s="1038"/>
      <c r="I421" s="650" t="s">
        <v>1765</v>
      </c>
      <c r="J421" s="650" t="s">
        <v>655</v>
      </c>
      <c r="K421" s="658">
        <v>1</v>
      </c>
      <c r="L421" s="656">
        <v>44197</v>
      </c>
      <c r="M421" s="656">
        <v>44985</v>
      </c>
      <c r="N421" s="657">
        <f t="shared" si="21"/>
        <v>112.57142857142857</v>
      </c>
      <c r="O421" s="653">
        <v>0.48</v>
      </c>
      <c r="P421" s="653">
        <f t="shared" si="20"/>
        <v>0.48</v>
      </c>
      <c r="Q421" s="655" t="str">
        <f>IF(ISNUMBER(P421),IF(P421=100%,"CUMPLIDA",IF(AND(ISNUMBER(M421),ISNUMBER(ITRC!$Q$5)), IF(M421&lt;ITRC!$Q$5,"INCUMPLIDA","PROCESO"), "VALIDAR FECHA")),"SIN VALOR AVANCE")</f>
        <v>PROCESO</v>
      </c>
      <c r="R421" s="654" t="s">
        <v>2734</v>
      </c>
    </row>
    <row r="422" spans="2:18" ht="240.75" x14ac:dyDescent="0.2">
      <c r="B422" s="80" t="s">
        <v>15</v>
      </c>
      <c r="C422" s="81" t="s">
        <v>9</v>
      </c>
      <c r="D422" s="1037"/>
      <c r="E422" s="1037"/>
      <c r="F422" s="1038"/>
      <c r="G422" s="1038"/>
      <c r="H422" s="1038"/>
      <c r="I422" s="1038" t="s">
        <v>394</v>
      </c>
      <c r="J422" s="650" t="s">
        <v>1845</v>
      </c>
      <c r="K422" s="658">
        <v>1</v>
      </c>
      <c r="L422" s="656">
        <v>44774</v>
      </c>
      <c r="M422" s="656">
        <v>45107</v>
      </c>
      <c r="N422" s="657">
        <f t="shared" si="21"/>
        <v>47.571428571428569</v>
      </c>
      <c r="O422" s="653">
        <v>0</v>
      </c>
      <c r="P422" s="653">
        <f t="shared" si="20"/>
        <v>0</v>
      </c>
      <c r="Q422" s="655" t="str">
        <f>IF(ISNUMBER(P422),IF(P422=100%,"CUMPLIDA",IF(AND(ISNUMBER(M422),ISNUMBER(ITRC!$Q$5)), IF(M422&lt;ITRC!$Q$5,"INCUMPLIDA","PROCESO"), "VALIDAR FECHA")),"SIN VALOR AVANCE")</f>
        <v>PROCESO</v>
      </c>
      <c r="R422" s="654" t="s">
        <v>2735</v>
      </c>
    </row>
    <row r="423" spans="2:18" ht="240.75" x14ac:dyDescent="0.2">
      <c r="B423" s="80" t="s">
        <v>15</v>
      </c>
      <c r="C423" s="81" t="s">
        <v>9</v>
      </c>
      <c r="D423" s="1037"/>
      <c r="E423" s="1037"/>
      <c r="F423" s="1038"/>
      <c r="G423" s="1038"/>
      <c r="H423" s="1038"/>
      <c r="I423" s="1038"/>
      <c r="J423" s="650" t="s">
        <v>1650</v>
      </c>
      <c r="K423" s="658">
        <v>4</v>
      </c>
      <c r="L423" s="656">
        <v>44927</v>
      </c>
      <c r="M423" s="656">
        <v>45291</v>
      </c>
      <c r="N423" s="657">
        <f t="shared" si="21"/>
        <v>52</v>
      </c>
      <c r="O423" s="653">
        <v>0</v>
      </c>
      <c r="P423" s="653">
        <f t="shared" si="20"/>
        <v>0</v>
      </c>
      <c r="Q423" s="655" t="str">
        <f>IF(ISNUMBER(P423),IF(P423=100%,"CUMPLIDA",IF(AND(ISNUMBER(M423),ISNUMBER(ITRC!$Q$5)), IF(M423&lt;ITRC!$Q$5,"INCUMPLIDA","PROCESO"), "VALIDAR FECHA")),"SIN VALOR AVANCE")</f>
        <v>PROCESO</v>
      </c>
      <c r="R423" s="654" t="s">
        <v>2735</v>
      </c>
    </row>
    <row r="424" spans="2:18" ht="240.75" x14ac:dyDescent="0.2">
      <c r="B424" s="80" t="s">
        <v>15</v>
      </c>
      <c r="C424" s="81" t="s">
        <v>9</v>
      </c>
      <c r="D424" s="1037"/>
      <c r="E424" s="1037"/>
      <c r="F424" s="1038"/>
      <c r="G424" s="1038"/>
      <c r="H424" s="1038"/>
      <c r="I424" s="650" t="s">
        <v>1767</v>
      </c>
      <c r="J424" s="650" t="s">
        <v>1653</v>
      </c>
      <c r="K424" s="658">
        <v>1</v>
      </c>
      <c r="L424" s="656">
        <v>45292</v>
      </c>
      <c r="M424" s="656">
        <v>45657</v>
      </c>
      <c r="N424" s="657">
        <f t="shared" si="21"/>
        <v>52.142857142857146</v>
      </c>
      <c r="O424" s="653">
        <v>0</v>
      </c>
      <c r="P424" s="653">
        <f t="shared" si="20"/>
        <v>0</v>
      </c>
      <c r="Q424" s="655" t="str">
        <f>IF(ISNUMBER(P424),IF(P424=100%,"CUMPLIDA",IF(AND(ISNUMBER(M424),ISNUMBER(ITRC!$Q$5)), IF(M424&lt;ITRC!$Q$5,"INCUMPLIDA","PROCESO"), "VALIDAR FECHA")),"SIN VALOR AVANCE")</f>
        <v>PROCESO</v>
      </c>
      <c r="R424" s="654" t="s">
        <v>2735</v>
      </c>
    </row>
    <row r="425" spans="2:18" ht="240.75" x14ac:dyDescent="0.2">
      <c r="B425" s="80" t="s">
        <v>15</v>
      </c>
      <c r="C425" s="81" t="s">
        <v>9</v>
      </c>
      <c r="D425" s="1037"/>
      <c r="E425" s="1037"/>
      <c r="F425" s="1038"/>
      <c r="G425" s="1038"/>
      <c r="H425" s="1038" t="s">
        <v>2738</v>
      </c>
      <c r="I425" s="650" t="s">
        <v>2727</v>
      </c>
      <c r="J425" s="650" t="s">
        <v>1838</v>
      </c>
      <c r="K425" s="658">
        <v>1</v>
      </c>
      <c r="L425" s="656">
        <v>43862</v>
      </c>
      <c r="M425" s="656">
        <v>43982</v>
      </c>
      <c r="N425" s="657">
        <f t="shared" si="21"/>
        <v>17.142857142857142</v>
      </c>
      <c r="O425" s="653">
        <v>1</v>
      </c>
      <c r="P425" s="653">
        <f t="shared" si="20"/>
        <v>1</v>
      </c>
      <c r="Q425" s="655" t="str">
        <f>IF(ISNUMBER(P425),IF(P425=100%,"CUMPLIDA",IF(AND(ISNUMBER(M425),ISNUMBER(ITRC!$Q$5)), IF(M425&lt;ITRC!$Q$5,"INCUMPLIDA","PROCESO"), "VALIDAR FECHA")),"SIN VALOR AVANCE")</f>
        <v>CUMPLIDA</v>
      </c>
      <c r="R425" s="654" t="s">
        <v>2735</v>
      </c>
    </row>
    <row r="426" spans="2:18" ht="180.75" x14ac:dyDescent="0.2">
      <c r="B426" s="80" t="s">
        <v>15</v>
      </c>
      <c r="C426" s="81" t="s">
        <v>9</v>
      </c>
      <c r="D426" s="1037"/>
      <c r="E426" s="1037"/>
      <c r="F426" s="1038"/>
      <c r="G426" s="1038"/>
      <c r="H426" s="1038"/>
      <c r="I426" s="650" t="s">
        <v>2729</v>
      </c>
      <c r="J426" s="650" t="s">
        <v>1841</v>
      </c>
      <c r="K426" s="658">
        <v>1</v>
      </c>
      <c r="L426" s="656">
        <v>43983</v>
      </c>
      <c r="M426" s="656">
        <v>44043</v>
      </c>
      <c r="N426" s="657">
        <f t="shared" si="21"/>
        <v>8.5714285714285712</v>
      </c>
      <c r="O426" s="653">
        <v>1</v>
      </c>
      <c r="P426" s="653">
        <f t="shared" si="20"/>
        <v>1</v>
      </c>
      <c r="Q426" s="655" t="str">
        <f>IF(ISNUMBER(P426),IF(P426=100%,"CUMPLIDA",IF(AND(ISNUMBER(M426),ISNUMBER(ITRC!$Q$5)), IF(M426&lt;ITRC!$Q$5,"INCUMPLIDA","PROCESO"), "VALIDAR FECHA")),"SIN VALOR AVANCE")</f>
        <v>CUMPLIDA</v>
      </c>
      <c r="R426" s="654" t="s">
        <v>2739</v>
      </c>
    </row>
    <row r="427" spans="2:18" ht="180.75" x14ac:dyDescent="0.2">
      <c r="B427" s="80" t="s">
        <v>15</v>
      </c>
      <c r="C427" s="81" t="s">
        <v>9</v>
      </c>
      <c r="D427" s="1037"/>
      <c r="E427" s="1037"/>
      <c r="F427" s="1038"/>
      <c r="G427" s="1038"/>
      <c r="H427" s="1038"/>
      <c r="I427" s="650" t="s">
        <v>2730</v>
      </c>
      <c r="J427" s="650" t="s">
        <v>1845</v>
      </c>
      <c r="K427" s="658">
        <v>1</v>
      </c>
      <c r="L427" s="656">
        <v>44044</v>
      </c>
      <c r="M427" s="656">
        <v>44196</v>
      </c>
      <c r="N427" s="657">
        <f t="shared" si="21"/>
        <v>21.714285714285715</v>
      </c>
      <c r="O427" s="653">
        <v>1</v>
      </c>
      <c r="P427" s="653">
        <f t="shared" si="20"/>
        <v>1</v>
      </c>
      <c r="Q427" s="655" t="str">
        <f>IF(ISNUMBER(P427),IF(P427=100%,"CUMPLIDA",IF(AND(ISNUMBER(M427),ISNUMBER(ITRC!$Q$5)), IF(M427&lt;ITRC!$Q$5,"INCUMPLIDA","PROCESO"), "VALIDAR FECHA")),"SIN VALOR AVANCE")</f>
        <v>CUMPLIDA</v>
      </c>
      <c r="R427" s="654" t="s">
        <v>2739</v>
      </c>
    </row>
    <row r="428" spans="2:18" ht="180.75" x14ac:dyDescent="0.2">
      <c r="B428" s="80" t="s">
        <v>15</v>
      </c>
      <c r="C428" s="81" t="s">
        <v>9</v>
      </c>
      <c r="D428" s="1037"/>
      <c r="E428" s="1037"/>
      <c r="F428" s="1038"/>
      <c r="G428" s="1038"/>
      <c r="H428" s="1038"/>
      <c r="I428" s="650" t="s">
        <v>2732</v>
      </c>
      <c r="J428" s="650" t="s">
        <v>1841</v>
      </c>
      <c r="K428" s="658">
        <v>3</v>
      </c>
      <c r="L428" s="656">
        <v>44197</v>
      </c>
      <c r="M428" s="656">
        <v>44469</v>
      </c>
      <c r="N428" s="657">
        <f t="shared" si="21"/>
        <v>38.857142857142854</v>
      </c>
      <c r="O428" s="653">
        <v>1</v>
      </c>
      <c r="P428" s="653">
        <f t="shared" si="20"/>
        <v>1</v>
      </c>
      <c r="Q428" s="655" t="str">
        <f>IF(ISNUMBER(P428),IF(P428=100%,"CUMPLIDA",IF(AND(ISNUMBER(M428),ISNUMBER(ITRC!$Q$5)), IF(M428&lt;ITRC!$Q$5,"INCUMPLIDA","PROCESO"), "VALIDAR FECHA")),"SIN VALOR AVANCE")</f>
        <v>CUMPLIDA</v>
      </c>
      <c r="R428" s="654" t="s">
        <v>2739</v>
      </c>
    </row>
    <row r="429" spans="2:18" ht="180.75" x14ac:dyDescent="0.2">
      <c r="B429" s="80" t="s">
        <v>15</v>
      </c>
      <c r="C429" s="81" t="s">
        <v>9</v>
      </c>
      <c r="D429" s="1037"/>
      <c r="E429" s="1037"/>
      <c r="F429" s="1038"/>
      <c r="G429" s="1038"/>
      <c r="H429" s="1038" t="s">
        <v>2740</v>
      </c>
      <c r="I429" s="650" t="s">
        <v>2727</v>
      </c>
      <c r="J429" s="650" t="s">
        <v>1838</v>
      </c>
      <c r="K429" s="658">
        <v>1</v>
      </c>
      <c r="L429" s="656">
        <v>43862</v>
      </c>
      <c r="M429" s="656">
        <v>43982</v>
      </c>
      <c r="N429" s="657">
        <f t="shared" si="21"/>
        <v>17.142857142857142</v>
      </c>
      <c r="O429" s="653">
        <v>1</v>
      </c>
      <c r="P429" s="653">
        <f t="shared" si="20"/>
        <v>1</v>
      </c>
      <c r="Q429" s="655" t="str">
        <f>IF(ISNUMBER(P429),IF(P429=100%,"CUMPLIDA",IF(AND(ISNUMBER(M429),ISNUMBER(ITRC!$Q$5)), IF(M429&lt;ITRC!$Q$5,"INCUMPLIDA","PROCESO"), "VALIDAR FECHA")),"SIN VALOR AVANCE")</f>
        <v>CUMPLIDA</v>
      </c>
      <c r="R429" s="654" t="s">
        <v>2739</v>
      </c>
    </row>
    <row r="430" spans="2:18" ht="180.75" x14ac:dyDescent="0.2">
      <c r="B430" s="80" t="s">
        <v>15</v>
      </c>
      <c r="C430" s="81" t="s">
        <v>9</v>
      </c>
      <c r="D430" s="1037"/>
      <c r="E430" s="1037"/>
      <c r="F430" s="1038"/>
      <c r="G430" s="1038"/>
      <c r="H430" s="1038"/>
      <c r="I430" s="650" t="s">
        <v>2729</v>
      </c>
      <c r="J430" s="650" t="s">
        <v>1841</v>
      </c>
      <c r="K430" s="658">
        <v>1</v>
      </c>
      <c r="L430" s="656">
        <v>43983</v>
      </c>
      <c r="M430" s="656">
        <v>44043</v>
      </c>
      <c r="N430" s="657">
        <f t="shared" si="21"/>
        <v>8.5714285714285712</v>
      </c>
      <c r="O430" s="653">
        <v>1</v>
      </c>
      <c r="P430" s="653">
        <f t="shared" si="20"/>
        <v>1</v>
      </c>
      <c r="Q430" s="655" t="str">
        <f>IF(ISNUMBER(P430),IF(P430=100%,"CUMPLIDA",IF(AND(ISNUMBER(M430),ISNUMBER(ITRC!$Q$5)), IF(M430&lt;ITRC!$Q$5,"INCUMPLIDA","PROCESO"), "VALIDAR FECHA")),"SIN VALOR AVANCE")</f>
        <v>CUMPLIDA</v>
      </c>
      <c r="R430" s="654" t="s">
        <v>2739</v>
      </c>
    </row>
    <row r="431" spans="2:18" ht="180.75" x14ac:dyDescent="0.2">
      <c r="B431" s="80" t="s">
        <v>15</v>
      </c>
      <c r="C431" s="81" t="s">
        <v>9</v>
      </c>
      <c r="D431" s="1037"/>
      <c r="E431" s="1037"/>
      <c r="F431" s="1038"/>
      <c r="G431" s="1038"/>
      <c r="H431" s="1038"/>
      <c r="I431" s="650" t="s">
        <v>2730</v>
      </c>
      <c r="J431" s="650" t="s">
        <v>1845</v>
      </c>
      <c r="K431" s="658">
        <v>1</v>
      </c>
      <c r="L431" s="656">
        <v>44044</v>
      </c>
      <c r="M431" s="656">
        <v>44196</v>
      </c>
      <c r="N431" s="657">
        <f t="shared" si="21"/>
        <v>21.714285714285715</v>
      </c>
      <c r="O431" s="653">
        <v>1</v>
      </c>
      <c r="P431" s="653">
        <f t="shared" si="20"/>
        <v>1</v>
      </c>
      <c r="Q431" s="655" t="str">
        <f>IF(ISNUMBER(P431),IF(P431=100%,"CUMPLIDA",IF(AND(ISNUMBER(M431),ISNUMBER(ITRC!$Q$5)), IF(M431&lt;ITRC!$Q$5,"INCUMPLIDA","PROCESO"), "VALIDAR FECHA")),"SIN VALOR AVANCE")</f>
        <v>CUMPLIDA</v>
      </c>
      <c r="R431" s="654" t="s">
        <v>2739</v>
      </c>
    </row>
    <row r="432" spans="2:18" ht="180.75" x14ac:dyDescent="0.2">
      <c r="B432" s="80" t="s">
        <v>15</v>
      </c>
      <c r="C432" s="81" t="s">
        <v>9</v>
      </c>
      <c r="D432" s="1037"/>
      <c r="E432" s="1037"/>
      <c r="F432" s="1038"/>
      <c r="G432" s="1038"/>
      <c r="H432" s="1038"/>
      <c r="I432" s="650" t="s">
        <v>2732</v>
      </c>
      <c r="J432" s="650" t="s">
        <v>1841</v>
      </c>
      <c r="K432" s="658">
        <v>3</v>
      </c>
      <c r="L432" s="656">
        <v>44197</v>
      </c>
      <c r="M432" s="656">
        <v>44469</v>
      </c>
      <c r="N432" s="657">
        <f t="shared" si="21"/>
        <v>38.857142857142854</v>
      </c>
      <c r="O432" s="653">
        <v>1</v>
      </c>
      <c r="P432" s="653">
        <f t="shared" si="20"/>
        <v>1</v>
      </c>
      <c r="Q432" s="655" t="str">
        <f>IF(ISNUMBER(P432),IF(P432=100%,"CUMPLIDA",IF(AND(ISNUMBER(M432),ISNUMBER(ITRC!$Q$5)), IF(M432&lt;ITRC!$Q$5,"INCUMPLIDA","PROCESO"), "VALIDAR FECHA")),"SIN VALOR AVANCE")</f>
        <v>CUMPLIDA</v>
      </c>
      <c r="R432" s="654" t="s">
        <v>2739</v>
      </c>
    </row>
    <row r="433" spans="2:18" ht="135.75" x14ac:dyDescent="0.2">
      <c r="B433" s="80" t="s">
        <v>15</v>
      </c>
      <c r="C433" s="81" t="s">
        <v>9</v>
      </c>
      <c r="D433" s="1037" t="s">
        <v>2741</v>
      </c>
      <c r="E433" s="1037" t="s">
        <v>2567</v>
      </c>
      <c r="F433" s="1038" t="s">
        <v>2742</v>
      </c>
      <c r="G433" s="1038" t="s">
        <v>2743</v>
      </c>
      <c r="H433" s="650" t="s">
        <v>2744</v>
      </c>
      <c r="I433" s="650" t="s">
        <v>2745</v>
      </c>
      <c r="J433" s="650" t="s">
        <v>2746</v>
      </c>
      <c r="K433" s="658">
        <v>1</v>
      </c>
      <c r="L433" s="669">
        <v>44242</v>
      </c>
      <c r="M433" s="669">
        <v>44561</v>
      </c>
      <c r="N433" s="657">
        <f t="shared" si="21"/>
        <v>45.571428571428569</v>
      </c>
      <c r="O433" s="653">
        <v>1</v>
      </c>
      <c r="P433" s="653">
        <f t="shared" si="20"/>
        <v>1</v>
      </c>
      <c r="Q433" s="655" t="str">
        <f>IF(ISNUMBER(P433),IF(P433=100%,"CUMPLIDA",IF(AND(ISNUMBER(M433),ISNUMBER(ITRC!$Q$5)), IF(M433&lt;ITRC!$Q$5,"INCUMPLIDA","PROCESO"), "VALIDAR FECHA")),"SIN VALOR AVANCE")</f>
        <v>CUMPLIDA</v>
      </c>
      <c r="R433" s="654" t="s">
        <v>2747</v>
      </c>
    </row>
    <row r="434" spans="2:18" ht="135.75" x14ac:dyDescent="0.2">
      <c r="B434" s="80" t="s">
        <v>15</v>
      </c>
      <c r="C434" s="81" t="s">
        <v>9</v>
      </c>
      <c r="D434" s="1037"/>
      <c r="E434" s="1037"/>
      <c r="F434" s="1038"/>
      <c r="G434" s="1038"/>
      <c r="H434" s="650" t="s">
        <v>2748</v>
      </c>
      <c r="I434" s="650" t="s">
        <v>2749</v>
      </c>
      <c r="J434" s="650" t="s">
        <v>2750</v>
      </c>
      <c r="K434" s="658">
        <v>1</v>
      </c>
      <c r="L434" s="669">
        <v>44242</v>
      </c>
      <c r="M434" s="669">
        <v>44285</v>
      </c>
      <c r="N434" s="657">
        <f t="shared" si="21"/>
        <v>6.1428571428571432</v>
      </c>
      <c r="O434" s="653">
        <v>1</v>
      </c>
      <c r="P434" s="653">
        <f t="shared" si="20"/>
        <v>1</v>
      </c>
      <c r="Q434" s="655" t="str">
        <f>IF(ISNUMBER(P434),IF(P434=100%,"CUMPLIDA",IF(AND(ISNUMBER(M434),ISNUMBER(ITRC!$Q$5)), IF(M434&lt;ITRC!$Q$5,"INCUMPLIDA","PROCESO"), "VALIDAR FECHA")),"SIN VALOR AVANCE")</f>
        <v>CUMPLIDA</v>
      </c>
      <c r="R434" s="654" t="s">
        <v>2747</v>
      </c>
    </row>
    <row r="435" spans="2:18" ht="180.75" x14ac:dyDescent="0.2">
      <c r="B435" s="80" t="s">
        <v>15</v>
      </c>
      <c r="C435" s="81" t="s">
        <v>9</v>
      </c>
      <c r="D435" s="1037"/>
      <c r="E435" s="1037"/>
      <c r="F435" s="1038"/>
      <c r="G435" s="1038"/>
      <c r="H435" s="650" t="s">
        <v>2751</v>
      </c>
      <c r="I435" s="650" t="s">
        <v>2752</v>
      </c>
      <c r="J435" s="650" t="s">
        <v>2753</v>
      </c>
      <c r="K435" s="658">
        <v>1</v>
      </c>
      <c r="L435" s="669">
        <v>44228</v>
      </c>
      <c r="M435" s="669">
        <v>44286</v>
      </c>
      <c r="N435" s="657">
        <f t="shared" si="21"/>
        <v>8.2857142857142865</v>
      </c>
      <c r="O435" s="653">
        <v>1</v>
      </c>
      <c r="P435" s="653">
        <f t="shared" si="20"/>
        <v>1</v>
      </c>
      <c r="Q435" s="655" t="str">
        <f>IF(ISNUMBER(P435),IF(P435=100%,"CUMPLIDA",IF(AND(ISNUMBER(M435),ISNUMBER(ITRC!$Q$5)), IF(M435&lt;ITRC!$Q$5,"INCUMPLIDA","PROCESO"), "VALIDAR FECHA")),"SIN VALOR AVANCE")</f>
        <v>CUMPLIDA</v>
      </c>
      <c r="R435" s="654" t="s">
        <v>2754</v>
      </c>
    </row>
    <row r="436" spans="2:18" ht="180.75" x14ac:dyDescent="0.2">
      <c r="B436" s="80" t="s">
        <v>15</v>
      </c>
      <c r="C436" s="81" t="s">
        <v>9</v>
      </c>
      <c r="D436" s="1037"/>
      <c r="E436" s="1037"/>
      <c r="F436" s="1038" t="s">
        <v>2755</v>
      </c>
      <c r="G436" s="1038"/>
      <c r="H436" s="650" t="s">
        <v>2756</v>
      </c>
      <c r="I436" s="650" t="s">
        <v>2757</v>
      </c>
      <c r="J436" s="650" t="s">
        <v>2758</v>
      </c>
      <c r="K436" s="658">
        <v>1</v>
      </c>
      <c r="L436" s="669">
        <v>44286</v>
      </c>
      <c r="M436" s="669">
        <v>44561</v>
      </c>
      <c r="N436" s="657">
        <f t="shared" si="21"/>
        <v>39.285714285714285</v>
      </c>
      <c r="O436" s="653">
        <v>1</v>
      </c>
      <c r="P436" s="653">
        <f t="shared" si="20"/>
        <v>1</v>
      </c>
      <c r="Q436" s="655" t="str">
        <f>IF(ISNUMBER(P436),IF(P436=100%,"CUMPLIDA",IF(AND(ISNUMBER(M436),ISNUMBER(ITRC!$Q$5)), IF(M436&lt;ITRC!$Q$5,"INCUMPLIDA","PROCESO"), "VALIDAR FECHA")),"SIN VALOR AVANCE")</f>
        <v>CUMPLIDA</v>
      </c>
      <c r="R436" s="654" t="s">
        <v>2754</v>
      </c>
    </row>
    <row r="437" spans="2:18" ht="180.75" x14ac:dyDescent="0.2">
      <c r="B437" s="80" t="s">
        <v>15</v>
      </c>
      <c r="C437" s="81" t="s">
        <v>9</v>
      </c>
      <c r="D437" s="1037"/>
      <c r="E437" s="1037"/>
      <c r="F437" s="1038"/>
      <c r="G437" s="1038"/>
      <c r="H437" s="650" t="s">
        <v>2759</v>
      </c>
      <c r="I437" s="650" t="s">
        <v>2760</v>
      </c>
      <c r="J437" s="650" t="s">
        <v>2761</v>
      </c>
      <c r="K437" s="658">
        <v>1</v>
      </c>
      <c r="L437" s="669">
        <v>44286</v>
      </c>
      <c r="M437" s="669">
        <v>44561</v>
      </c>
      <c r="N437" s="657">
        <f t="shared" si="21"/>
        <v>39.285714285714285</v>
      </c>
      <c r="O437" s="653">
        <v>1</v>
      </c>
      <c r="P437" s="653">
        <f t="shared" si="20"/>
        <v>1</v>
      </c>
      <c r="Q437" s="655" t="str">
        <f>IF(ISNUMBER(P437),IF(P437=100%,"CUMPLIDA",IF(AND(ISNUMBER(M437),ISNUMBER(ITRC!$Q$5)), IF(M437&lt;ITRC!$Q$5,"INCUMPLIDA","PROCESO"), "VALIDAR FECHA")),"SIN VALOR AVANCE")</f>
        <v>CUMPLIDA</v>
      </c>
      <c r="R437" s="654" t="s">
        <v>2754</v>
      </c>
    </row>
    <row r="438" spans="2:18" ht="180.75" x14ac:dyDescent="0.2">
      <c r="B438" s="80" t="s">
        <v>15</v>
      </c>
      <c r="C438" s="81" t="s">
        <v>9</v>
      </c>
      <c r="D438" s="1037"/>
      <c r="E438" s="1037"/>
      <c r="F438" s="1038"/>
      <c r="G438" s="1038"/>
      <c r="H438" s="650" t="s">
        <v>2762</v>
      </c>
      <c r="I438" s="650" t="s">
        <v>2752</v>
      </c>
      <c r="J438" s="650" t="s">
        <v>2753</v>
      </c>
      <c r="K438" s="658">
        <v>1</v>
      </c>
      <c r="L438" s="669">
        <v>44228</v>
      </c>
      <c r="M438" s="669">
        <v>44286</v>
      </c>
      <c r="N438" s="657">
        <f t="shared" si="21"/>
        <v>8.2857142857142865</v>
      </c>
      <c r="O438" s="653">
        <v>1</v>
      </c>
      <c r="P438" s="653">
        <f t="shared" si="20"/>
        <v>1</v>
      </c>
      <c r="Q438" s="655" t="str">
        <f>IF(ISNUMBER(P438),IF(P438=100%,"CUMPLIDA",IF(AND(ISNUMBER(M438),ISNUMBER(ITRC!$Q$5)), IF(M438&lt;ITRC!$Q$5,"INCUMPLIDA","PROCESO"), "VALIDAR FECHA")),"SIN VALOR AVANCE")</f>
        <v>CUMPLIDA</v>
      </c>
      <c r="R438" s="654" t="s">
        <v>2754</v>
      </c>
    </row>
    <row r="439" spans="2:18" ht="180.75" x14ac:dyDescent="0.2">
      <c r="B439" s="80" t="s">
        <v>15</v>
      </c>
      <c r="C439" s="81" t="s">
        <v>9</v>
      </c>
      <c r="D439" s="1037"/>
      <c r="E439" s="1037"/>
      <c r="F439" s="1038" t="s">
        <v>2763</v>
      </c>
      <c r="G439" s="1038"/>
      <c r="H439" s="650" t="s">
        <v>2764</v>
      </c>
      <c r="I439" s="650" t="s">
        <v>2757</v>
      </c>
      <c r="J439" s="650" t="s">
        <v>2758</v>
      </c>
      <c r="K439" s="658">
        <v>1</v>
      </c>
      <c r="L439" s="669">
        <v>44286</v>
      </c>
      <c r="M439" s="669">
        <v>44561</v>
      </c>
      <c r="N439" s="657">
        <f t="shared" si="21"/>
        <v>39.285714285714285</v>
      </c>
      <c r="O439" s="653">
        <v>1</v>
      </c>
      <c r="P439" s="653">
        <f t="shared" si="20"/>
        <v>1</v>
      </c>
      <c r="Q439" s="655" t="str">
        <f>IF(ISNUMBER(P439),IF(P439=100%,"CUMPLIDA",IF(AND(ISNUMBER(M439),ISNUMBER(ITRC!$Q$5)), IF(M439&lt;ITRC!$Q$5,"INCUMPLIDA","PROCESO"), "VALIDAR FECHA")),"SIN VALOR AVANCE")</f>
        <v>CUMPLIDA</v>
      </c>
      <c r="R439" s="654" t="s">
        <v>2754</v>
      </c>
    </row>
    <row r="440" spans="2:18" ht="180.75" x14ac:dyDescent="0.2">
      <c r="B440" s="80" t="s">
        <v>15</v>
      </c>
      <c r="C440" s="81" t="s">
        <v>9</v>
      </c>
      <c r="D440" s="1037"/>
      <c r="E440" s="1037"/>
      <c r="F440" s="1038"/>
      <c r="G440" s="1038"/>
      <c r="H440" s="650" t="s">
        <v>2765</v>
      </c>
      <c r="I440" s="650" t="s">
        <v>2760</v>
      </c>
      <c r="J440" s="650" t="s">
        <v>2761</v>
      </c>
      <c r="K440" s="658">
        <v>1</v>
      </c>
      <c r="L440" s="669">
        <v>44286</v>
      </c>
      <c r="M440" s="669">
        <v>44561</v>
      </c>
      <c r="N440" s="657">
        <f t="shared" si="21"/>
        <v>39.285714285714285</v>
      </c>
      <c r="O440" s="653">
        <v>1</v>
      </c>
      <c r="P440" s="653">
        <f t="shared" si="20"/>
        <v>1</v>
      </c>
      <c r="Q440" s="655" t="str">
        <f>IF(ISNUMBER(P440),IF(P440=100%,"CUMPLIDA",IF(AND(ISNUMBER(M440),ISNUMBER(ITRC!$Q$5)), IF(M440&lt;ITRC!$Q$5,"INCUMPLIDA","PROCESO"), "VALIDAR FECHA")),"SIN VALOR AVANCE")</f>
        <v>CUMPLIDA</v>
      </c>
      <c r="R440" s="654" t="s">
        <v>2754</v>
      </c>
    </row>
    <row r="441" spans="2:18" ht="120.75" x14ac:dyDescent="0.2">
      <c r="B441" s="80" t="s">
        <v>15</v>
      </c>
      <c r="C441" s="81" t="s">
        <v>9</v>
      </c>
      <c r="D441" s="1037"/>
      <c r="E441" s="1037"/>
      <c r="F441" s="1038"/>
      <c r="G441" s="1038"/>
      <c r="H441" s="650" t="s">
        <v>2766</v>
      </c>
      <c r="I441" s="650" t="s">
        <v>2745</v>
      </c>
      <c r="J441" s="650" t="s">
        <v>2746</v>
      </c>
      <c r="K441" s="658">
        <v>1</v>
      </c>
      <c r="L441" s="669">
        <v>44242</v>
      </c>
      <c r="M441" s="669">
        <v>44561</v>
      </c>
      <c r="N441" s="657">
        <f t="shared" si="21"/>
        <v>45.571428571428569</v>
      </c>
      <c r="O441" s="653">
        <v>1</v>
      </c>
      <c r="P441" s="653">
        <f t="shared" si="20"/>
        <v>1</v>
      </c>
      <c r="Q441" s="655" t="str">
        <f>IF(ISNUMBER(P441),IF(P441=100%,"CUMPLIDA",IF(AND(ISNUMBER(M441),ISNUMBER(ITRC!$Q$5)), IF(M441&lt;ITRC!$Q$5,"INCUMPLIDA","PROCESO"), "VALIDAR FECHA")),"SIN VALOR AVANCE")</f>
        <v>CUMPLIDA</v>
      </c>
      <c r="R441" s="654" t="s">
        <v>2767</v>
      </c>
    </row>
    <row r="442" spans="2:18" ht="120.75" x14ac:dyDescent="0.2">
      <c r="B442" s="80" t="s">
        <v>15</v>
      </c>
      <c r="C442" s="81" t="s">
        <v>9</v>
      </c>
      <c r="D442" s="1037"/>
      <c r="E442" s="1037"/>
      <c r="F442" s="1038" t="s">
        <v>2768</v>
      </c>
      <c r="G442" s="1038"/>
      <c r="H442" s="650" t="s">
        <v>2769</v>
      </c>
      <c r="I442" s="650" t="s">
        <v>2749</v>
      </c>
      <c r="J442" s="650" t="s">
        <v>2750</v>
      </c>
      <c r="K442" s="658">
        <v>1</v>
      </c>
      <c r="L442" s="669">
        <v>44242</v>
      </c>
      <c r="M442" s="669">
        <v>44285</v>
      </c>
      <c r="N442" s="657">
        <f t="shared" si="21"/>
        <v>6.1428571428571432</v>
      </c>
      <c r="O442" s="653">
        <v>1</v>
      </c>
      <c r="P442" s="653">
        <f t="shared" si="20"/>
        <v>1</v>
      </c>
      <c r="Q442" s="655" t="str">
        <f>IF(ISNUMBER(P442),IF(P442=100%,"CUMPLIDA",IF(AND(ISNUMBER(M442),ISNUMBER(ITRC!$Q$5)), IF(M442&lt;ITRC!$Q$5,"INCUMPLIDA","PROCESO"), "VALIDAR FECHA")),"SIN VALOR AVANCE")</f>
        <v>CUMPLIDA</v>
      </c>
      <c r="R442" s="654" t="s">
        <v>2767</v>
      </c>
    </row>
    <row r="443" spans="2:18" ht="195.75" x14ac:dyDescent="0.2">
      <c r="B443" s="80" t="s">
        <v>15</v>
      </c>
      <c r="C443" s="81" t="s">
        <v>9</v>
      </c>
      <c r="D443" s="1037"/>
      <c r="E443" s="1037"/>
      <c r="F443" s="1038"/>
      <c r="G443" s="1038"/>
      <c r="H443" s="650" t="s">
        <v>2770</v>
      </c>
      <c r="I443" s="650" t="s">
        <v>2771</v>
      </c>
      <c r="J443" s="650" t="s">
        <v>2772</v>
      </c>
      <c r="K443" s="658">
        <v>2</v>
      </c>
      <c r="L443" s="669">
        <v>44256</v>
      </c>
      <c r="M443" s="669">
        <v>44439</v>
      </c>
      <c r="N443" s="657">
        <f t="shared" si="21"/>
        <v>26.142857142857142</v>
      </c>
      <c r="O443" s="653">
        <v>1</v>
      </c>
      <c r="P443" s="653">
        <f t="shared" si="20"/>
        <v>1</v>
      </c>
      <c r="Q443" s="655" t="str">
        <f>IF(ISNUMBER(P443),IF(P443=100%,"CUMPLIDA",IF(AND(ISNUMBER(M443),ISNUMBER(ITRC!$Q$5)), IF(M443&lt;ITRC!$Q$5,"INCUMPLIDA","PROCESO"), "VALIDAR FECHA")),"SIN VALOR AVANCE")</f>
        <v>CUMPLIDA</v>
      </c>
      <c r="R443" s="654" t="s">
        <v>2773</v>
      </c>
    </row>
    <row r="444" spans="2:18" ht="195.75" x14ac:dyDescent="0.2">
      <c r="B444" s="80" t="s">
        <v>15</v>
      </c>
      <c r="C444" s="81" t="s">
        <v>9</v>
      </c>
      <c r="D444" s="1037"/>
      <c r="E444" s="1037"/>
      <c r="F444" s="1038"/>
      <c r="G444" s="1038"/>
      <c r="H444" s="650" t="s">
        <v>2774</v>
      </c>
      <c r="I444" s="650" t="s">
        <v>2775</v>
      </c>
      <c r="J444" s="650" t="s">
        <v>2776</v>
      </c>
      <c r="K444" s="658">
        <v>2</v>
      </c>
      <c r="L444" s="669">
        <v>44256</v>
      </c>
      <c r="M444" s="669">
        <v>44439</v>
      </c>
      <c r="N444" s="657">
        <f t="shared" si="21"/>
        <v>26.142857142857142</v>
      </c>
      <c r="O444" s="653">
        <v>1</v>
      </c>
      <c r="P444" s="653">
        <f t="shared" si="20"/>
        <v>1</v>
      </c>
      <c r="Q444" s="655" t="str">
        <f>IF(ISNUMBER(P444),IF(P444=100%,"CUMPLIDA",IF(AND(ISNUMBER(M444),ISNUMBER(ITRC!$Q$5)), IF(M444&lt;ITRC!$Q$5,"INCUMPLIDA","PROCESO"), "VALIDAR FECHA")),"SIN VALOR AVANCE")</f>
        <v>CUMPLIDA</v>
      </c>
      <c r="R444" s="654" t="s">
        <v>2773</v>
      </c>
    </row>
    <row r="445" spans="2:18" ht="165.75" x14ac:dyDescent="0.2">
      <c r="B445" s="80" t="s">
        <v>15</v>
      </c>
      <c r="C445" s="81" t="s">
        <v>9</v>
      </c>
      <c r="D445" s="1037"/>
      <c r="E445" s="1037"/>
      <c r="F445" s="1038" t="s">
        <v>2777</v>
      </c>
      <c r="G445" s="1038"/>
      <c r="H445" s="1038" t="s">
        <v>2778</v>
      </c>
      <c r="I445" s="651" t="s">
        <v>392</v>
      </c>
      <c r="J445" s="86" t="s">
        <v>1645</v>
      </c>
      <c r="K445" s="658">
        <v>1</v>
      </c>
      <c r="L445" s="669">
        <v>44866</v>
      </c>
      <c r="M445" s="669">
        <v>44865</v>
      </c>
      <c r="N445" s="657">
        <f t="shared" si="21"/>
        <v>-0.14285714285714285</v>
      </c>
      <c r="O445" s="653">
        <v>0.48</v>
      </c>
      <c r="P445" s="653">
        <f t="shared" si="20"/>
        <v>0.48</v>
      </c>
      <c r="Q445" s="655" t="str">
        <f>IF(ISNUMBER(P445),IF(P445=100%,"CUMPLIDA",IF(AND(ISNUMBER(M445),ISNUMBER(ITRC!$Q$5)), IF(M445&lt;ITRC!$Q$5,"INCUMPLIDA","PROCESO"), "VALIDAR FECHA")),"SIN VALOR AVANCE")</f>
        <v>PROCESO</v>
      </c>
      <c r="R445" s="654" t="s">
        <v>2779</v>
      </c>
    </row>
    <row r="446" spans="2:18" ht="195.75" x14ac:dyDescent="0.2">
      <c r="B446" s="80" t="s">
        <v>15</v>
      </c>
      <c r="C446" s="81" t="s">
        <v>9</v>
      </c>
      <c r="D446" s="1037"/>
      <c r="E446" s="1037"/>
      <c r="F446" s="1038"/>
      <c r="G446" s="1038"/>
      <c r="H446" s="1038"/>
      <c r="I446" s="1040" t="s">
        <v>394</v>
      </c>
      <c r="J446" s="86" t="s">
        <v>1648</v>
      </c>
      <c r="K446" s="658">
        <v>1</v>
      </c>
      <c r="L446" s="669">
        <v>45231</v>
      </c>
      <c r="M446" s="669">
        <v>45443</v>
      </c>
      <c r="N446" s="657">
        <f t="shared" si="21"/>
        <v>30.285714285714285</v>
      </c>
      <c r="O446" s="653">
        <v>0</v>
      </c>
      <c r="P446" s="653">
        <f t="shared" si="20"/>
        <v>0</v>
      </c>
      <c r="Q446" s="655" t="str">
        <f>IF(ISNUMBER(P446),IF(P446=100%,"CUMPLIDA",IF(AND(ISNUMBER(M446),ISNUMBER(ITRC!$Q$5)), IF(M446&lt;ITRC!$Q$5,"INCUMPLIDA","PROCESO"), "VALIDAR FECHA")),"SIN VALOR AVANCE")</f>
        <v>PROCESO</v>
      </c>
      <c r="R446" s="654" t="s">
        <v>2773</v>
      </c>
    </row>
    <row r="447" spans="2:18" ht="165.75" x14ac:dyDescent="0.2">
      <c r="B447" s="80" t="s">
        <v>15</v>
      </c>
      <c r="C447" s="81" t="s">
        <v>9</v>
      </c>
      <c r="D447" s="1037"/>
      <c r="E447" s="1037"/>
      <c r="F447" s="1038"/>
      <c r="G447" s="1038"/>
      <c r="H447" s="1038"/>
      <c r="I447" s="1040"/>
      <c r="J447" s="86" t="s">
        <v>1766</v>
      </c>
      <c r="K447" s="658">
        <v>4</v>
      </c>
      <c r="L447" s="669">
        <v>45444</v>
      </c>
      <c r="M447" s="669">
        <v>45808</v>
      </c>
      <c r="N447" s="657">
        <f t="shared" ref="N447:N478" si="22">(M447-L447)/7</f>
        <v>52</v>
      </c>
      <c r="O447" s="653">
        <v>0</v>
      </c>
      <c r="P447" s="653">
        <f t="shared" si="20"/>
        <v>0</v>
      </c>
      <c r="Q447" s="655" t="str">
        <f>IF(ISNUMBER(P447),IF(P447=100%,"CUMPLIDA",IF(AND(ISNUMBER(M447),ISNUMBER(ITRC!$Q$5)), IF(M447&lt;ITRC!$Q$5,"INCUMPLIDA","PROCESO"), "VALIDAR FECHA")),"SIN VALOR AVANCE")</f>
        <v>PROCESO</v>
      </c>
      <c r="R447" s="654" t="s">
        <v>2779</v>
      </c>
    </row>
    <row r="448" spans="2:18" ht="165.75" x14ac:dyDescent="0.2">
      <c r="B448" s="80" t="s">
        <v>15</v>
      </c>
      <c r="C448" s="81" t="s">
        <v>9</v>
      </c>
      <c r="D448" s="1037"/>
      <c r="E448" s="1037"/>
      <c r="F448" s="1038" t="s">
        <v>2780</v>
      </c>
      <c r="G448" s="1038"/>
      <c r="H448" s="1038"/>
      <c r="I448" s="651" t="s">
        <v>1767</v>
      </c>
      <c r="J448" s="86" t="s">
        <v>2781</v>
      </c>
      <c r="K448" s="658">
        <v>1</v>
      </c>
      <c r="L448" s="669">
        <v>45809</v>
      </c>
      <c r="M448" s="669">
        <v>46022</v>
      </c>
      <c r="N448" s="657">
        <f t="shared" si="22"/>
        <v>30.428571428571427</v>
      </c>
      <c r="O448" s="653">
        <v>0</v>
      </c>
      <c r="P448" s="653">
        <f t="shared" si="20"/>
        <v>0</v>
      </c>
      <c r="Q448" s="655" t="str">
        <f>IF(ISNUMBER(P448),IF(P448=100%,"CUMPLIDA",IF(AND(ISNUMBER(M448),ISNUMBER(ITRC!$Q$5)), IF(M448&lt;ITRC!$Q$5,"INCUMPLIDA","PROCESO"), "VALIDAR FECHA")),"SIN VALOR AVANCE")</f>
        <v>PROCESO</v>
      </c>
      <c r="R448" s="654" t="s">
        <v>2779</v>
      </c>
    </row>
    <row r="449" spans="2:18" ht="165.75" x14ac:dyDescent="0.2">
      <c r="B449" s="80" t="s">
        <v>15</v>
      </c>
      <c r="C449" s="81" t="s">
        <v>9</v>
      </c>
      <c r="D449" s="1037"/>
      <c r="E449" s="1037"/>
      <c r="F449" s="1038"/>
      <c r="G449" s="1038"/>
      <c r="H449" s="1038" t="s">
        <v>2782</v>
      </c>
      <c r="I449" s="651" t="s">
        <v>392</v>
      </c>
      <c r="J449" s="86" t="s">
        <v>1645</v>
      </c>
      <c r="K449" s="658">
        <v>1</v>
      </c>
      <c r="L449" s="669">
        <v>44866</v>
      </c>
      <c r="M449" s="669">
        <v>44865</v>
      </c>
      <c r="N449" s="657">
        <f t="shared" si="22"/>
        <v>-0.14285714285714285</v>
      </c>
      <c r="O449" s="653">
        <v>0.48</v>
      </c>
      <c r="P449" s="653">
        <f t="shared" si="20"/>
        <v>0.48</v>
      </c>
      <c r="Q449" s="655" t="str">
        <f>IF(ISNUMBER(P449),IF(P449=100%,"CUMPLIDA",IF(AND(ISNUMBER(M449),ISNUMBER(ITRC!$Q$5)), IF(M449&lt;ITRC!$Q$5,"INCUMPLIDA","PROCESO"), "VALIDAR FECHA")),"SIN VALOR AVANCE")</f>
        <v>PROCESO</v>
      </c>
      <c r="R449" s="654" t="s">
        <v>2779</v>
      </c>
    </row>
    <row r="450" spans="2:18" ht="165.75" x14ac:dyDescent="0.2">
      <c r="B450" s="80" t="s">
        <v>15</v>
      </c>
      <c r="C450" s="81" t="s">
        <v>9</v>
      </c>
      <c r="D450" s="1037"/>
      <c r="E450" s="1037"/>
      <c r="F450" s="1038"/>
      <c r="G450" s="1038"/>
      <c r="H450" s="1038"/>
      <c r="I450" s="1040" t="s">
        <v>394</v>
      </c>
      <c r="J450" s="86" t="s">
        <v>1648</v>
      </c>
      <c r="K450" s="658">
        <v>1</v>
      </c>
      <c r="L450" s="669">
        <v>45231</v>
      </c>
      <c r="M450" s="669">
        <v>45443</v>
      </c>
      <c r="N450" s="657">
        <f t="shared" si="22"/>
        <v>30.285714285714285</v>
      </c>
      <c r="O450" s="653">
        <v>0</v>
      </c>
      <c r="P450" s="653">
        <f t="shared" si="20"/>
        <v>0</v>
      </c>
      <c r="Q450" s="655" t="str">
        <f>IF(ISNUMBER(P450),IF(P450=100%,"CUMPLIDA",IF(AND(ISNUMBER(M450),ISNUMBER(ITRC!$Q$5)), IF(M450&lt;ITRC!$Q$5,"INCUMPLIDA","PROCESO"), "VALIDAR FECHA")),"SIN VALOR AVANCE")</f>
        <v>PROCESO</v>
      </c>
      <c r="R450" s="654" t="s">
        <v>2779</v>
      </c>
    </row>
    <row r="451" spans="2:18" ht="165.75" x14ac:dyDescent="0.2">
      <c r="B451" s="80" t="s">
        <v>15</v>
      </c>
      <c r="C451" s="81" t="s">
        <v>9</v>
      </c>
      <c r="D451" s="1037"/>
      <c r="E451" s="1037"/>
      <c r="F451" s="1038" t="s">
        <v>2783</v>
      </c>
      <c r="G451" s="1038"/>
      <c r="H451" s="1038"/>
      <c r="I451" s="1040"/>
      <c r="J451" s="86" t="s">
        <v>1766</v>
      </c>
      <c r="K451" s="658">
        <v>4</v>
      </c>
      <c r="L451" s="669">
        <v>45444</v>
      </c>
      <c r="M451" s="669">
        <v>45808</v>
      </c>
      <c r="N451" s="657">
        <f t="shared" si="22"/>
        <v>52</v>
      </c>
      <c r="O451" s="653">
        <v>0</v>
      </c>
      <c r="P451" s="653">
        <f t="shared" si="20"/>
        <v>0</v>
      </c>
      <c r="Q451" s="655" t="str">
        <f>IF(ISNUMBER(P451),IF(P451=100%,"CUMPLIDA",IF(AND(ISNUMBER(M451),ISNUMBER(ITRC!$Q$5)), IF(M451&lt;ITRC!$Q$5,"INCUMPLIDA","PROCESO"), "VALIDAR FECHA")),"SIN VALOR AVANCE")</f>
        <v>PROCESO</v>
      </c>
      <c r="R451" s="654" t="s">
        <v>2779</v>
      </c>
    </row>
    <row r="452" spans="2:18" ht="165.75" x14ac:dyDescent="0.2">
      <c r="B452" s="80" t="s">
        <v>15</v>
      </c>
      <c r="C452" s="81" t="s">
        <v>9</v>
      </c>
      <c r="D452" s="1037"/>
      <c r="E452" s="1037"/>
      <c r="F452" s="1038"/>
      <c r="G452" s="1038"/>
      <c r="H452" s="1038"/>
      <c r="I452" s="651" t="s">
        <v>1767</v>
      </c>
      <c r="J452" s="86" t="s">
        <v>2781</v>
      </c>
      <c r="K452" s="658">
        <v>1</v>
      </c>
      <c r="L452" s="669">
        <v>45809</v>
      </c>
      <c r="M452" s="669">
        <v>46022</v>
      </c>
      <c r="N452" s="657">
        <f t="shared" si="22"/>
        <v>30.428571428571427</v>
      </c>
      <c r="O452" s="653">
        <v>0</v>
      </c>
      <c r="P452" s="653">
        <f t="shared" si="20"/>
        <v>0</v>
      </c>
      <c r="Q452" s="655" t="str">
        <f>IF(ISNUMBER(P452),IF(P452=100%,"CUMPLIDA",IF(AND(ISNUMBER(M452),ISNUMBER(ITRC!$Q$5)), IF(M452&lt;ITRC!$Q$5,"INCUMPLIDA","PROCESO"), "VALIDAR FECHA")),"SIN VALOR AVANCE")</f>
        <v>PROCESO</v>
      </c>
      <c r="R452" s="654" t="s">
        <v>2779</v>
      </c>
    </row>
    <row r="453" spans="2:18" ht="409.5" x14ac:dyDescent="0.2">
      <c r="B453" s="80" t="s">
        <v>15</v>
      </c>
      <c r="C453" s="81" t="s">
        <v>9</v>
      </c>
      <c r="D453" s="1037"/>
      <c r="E453" s="1037"/>
      <c r="F453" s="1038"/>
      <c r="G453" s="1038"/>
      <c r="H453" s="650" t="s">
        <v>2784</v>
      </c>
      <c r="I453" s="650" t="s">
        <v>2785</v>
      </c>
      <c r="J453" s="650" t="s">
        <v>2786</v>
      </c>
      <c r="K453" s="658">
        <v>1</v>
      </c>
      <c r="L453" s="669">
        <v>44228</v>
      </c>
      <c r="M453" s="669">
        <v>44316</v>
      </c>
      <c r="N453" s="657">
        <f t="shared" si="22"/>
        <v>12.571428571428571</v>
      </c>
      <c r="O453" s="653">
        <v>1</v>
      </c>
      <c r="P453" s="653">
        <f t="shared" si="20"/>
        <v>1</v>
      </c>
      <c r="Q453" s="655" t="str">
        <f>IF(ISNUMBER(P453),IF(P453=100%,"CUMPLIDA",IF(AND(ISNUMBER(M453),ISNUMBER(ITRC!$Q$5)), IF(M453&lt;ITRC!$Q$5,"INCUMPLIDA","PROCESO"), "VALIDAR FECHA")),"SIN VALOR AVANCE")</f>
        <v>CUMPLIDA</v>
      </c>
      <c r="R453" s="654" t="s">
        <v>2779</v>
      </c>
    </row>
    <row r="454" spans="2:18" ht="165.75" x14ac:dyDescent="0.2">
      <c r="B454" s="80" t="s">
        <v>15</v>
      </c>
      <c r="C454" s="81" t="s">
        <v>9</v>
      </c>
      <c r="D454" s="1037"/>
      <c r="E454" s="1037"/>
      <c r="F454" s="1038" t="s">
        <v>2787</v>
      </c>
      <c r="G454" s="1038"/>
      <c r="H454" s="650" t="s">
        <v>2788</v>
      </c>
      <c r="I454" s="650" t="s">
        <v>2789</v>
      </c>
      <c r="J454" s="650" t="s">
        <v>2790</v>
      </c>
      <c r="K454" s="658">
        <v>1</v>
      </c>
      <c r="L454" s="669">
        <v>44228</v>
      </c>
      <c r="M454" s="669">
        <v>44316</v>
      </c>
      <c r="N454" s="657">
        <f t="shared" si="22"/>
        <v>12.571428571428571</v>
      </c>
      <c r="O454" s="653">
        <v>1</v>
      </c>
      <c r="P454" s="653">
        <f t="shared" si="20"/>
        <v>1</v>
      </c>
      <c r="Q454" s="655" t="str">
        <f>IF(ISNUMBER(P454),IF(P454=100%,"CUMPLIDA",IF(AND(ISNUMBER(M454),ISNUMBER(ITRC!$Q$5)), IF(M454&lt;ITRC!$Q$5,"INCUMPLIDA","PROCESO"), "VALIDAR FECHA")),"SIN VALOR AVANCE")</f>
        <v>CUMPLIDA</v>
      </c>
      <c r="R454" s="654" t="s">
        <v>2779</v>
      </c>
    </row>
    <row r="455" spans="2:18" ht="180" x14ac:dyDescent="0.2">
      <c r="B455" s="80" t="s">
        <v>15</v>
      </c>
      <c r="C455" s="81" t="s">
        <v>9</v>
      </c>
      <c r="D455" s="1037"/>
      <c r="E455" s="1037"/>
      <c r="F455" s="1038"/>
      <c r="G455" s="1038"/>
      <c r="H455" s="650" t="s">
        <v>2791</v>
      </c>
      <c r="I455" s="650" t="s">
        <v>2792</v>
      </c>
      <c r="J455" s="650" t="s">
        <v>2793</v>
      </c>
      <c r="K455" s="658">
        <v>1</v>
      </c>
      <c r="L455" s="669">
        <v>44256</v>
      </c>
      <c r="M455" s="669">
        <v>44412</v>
      </c>
      <c r="N455" s="657">
        <f t="shared" si="22"/>
        <v>22.285714285714285</v>
      </c>
      <c r="O455" s="653">
        <v>1</v>
      </c>
      <c r="P455" s="653">
        <f t="shared" si="20"/>
        <v>1</v>
      </c>
      <c r="Q455" s="655" t="str">
        <f>IF(ISNUMBER(P455),IF(P455=100%,"CUMPLIDA",IF(AND(ISNUMBER(M455),ISNUMBER(ITRC!$Q$5)), IF(M455&lt;ITRC!$Q$5,"INCUMPLIDA","PROCESO"), "VALIDAR FECHA")),"SIN VALOR AVANCE")</f>
        <v>CUMPLIDA</v>
      </c>
      <c r="R455" s="654" t="s">
        <v>2779</v>
      </c>
    </row>
    <row r="456" spans="2:18" ht="165.75" x14ac:dyDescent="0.2">
      <c r="B456" s="80" t="s">
        <v>15</v>
      </c>
      <c r="C456" s="81" t="s">
        <v>9</v>
      </c>
      <c r="D456" s="1037"/>
      <c r="E456" s="1037"/>
      <c r="F456" s="1038"/>
      <c r="G456" s="1038"/>
      <c r="H456" s="650" t="s">
        <v>2794</v>
      </c>
      <c r="I456" s="650" t="s">
        <v>2666</v>
      </c>
      <c r="J456" s="650" t="s">
        <v>2795</v>
      </c>
      <c r="K456" s="658">
        <v>1</v>
      </c>
      <c r="L456" s="669">
        <v>44409</v>
      </c>
      <c r="M456" s="669">
        <v>44592</v>
      </c>
      <c r="N456" s="657">
        <f t="shared" si="22"/>
        <v>26.142857142857142</v>
      </c>
      <c r="O456" s="653">
        <v>1</v>
      </c>
      <c r="P456" s="653">
        <f t="shared" si="20"/>
        <v>1</v>
      </c>
      <c r="Q456" s="655" t="str">
        <f>IF(ISNUMBER(P456),IF(P456=100%,"CUMPLIDA",IF(AND(ISNUMBER(M456),ISNUMBER(ITRC!$Q$5)), IF(M456&lt;ITRC!$Q$5,"INCUMPLIDA","PROCESO"), "VALIDAR FECHA")),"SIN VALOR AVANCE")</f>
        <v>CUMPLIDA</v>
      </c>
      <c r="R456" s="654" t="s">
        <v>2779</v>
      </c>
    </row>
    <row r="457" spans="2:18" ht="180" x14ac:dyDescent="0.2">
      <c r="B457" s="80" t="s">
        <v>15</v>
      </c>
      <c r="C457" s="81" t="s">
        <v>9</v>
      </c>
      <c r="D457" s="1037"/>
      <c r="E457" s="1037"/>
      <c r="F457" s="1038" t="s">
        <v>2796</v>
      </c>
      <c r="G457" s="1038"/>
      <c r="H457" s="650" t="s">
        <v>2797</v>
      </c>
      <c r="I457" s="650" t="s">
        <v>2798</v>
      </c>
      <c r="J457" s="650" t="s">
        <v>2799</v>
      </c>
      <c r="K457" s="658">
        <v>1</v>
      </c>
      <c r="L457" s="669">
        <v>44228</v>
      </c>
      <c r="M457" s="669">
        <v>44286</v>
      </c>
      <c r="N457" s="657">
        <f t="shared" si="22"/>
        <v>8.2857142857142865</v>
      </c>
      <c r="O457" s="653">
        <v>1</v>
      </c>
      <c r="P457" s="653">
        <f t="shared" si="20"/>
        <v>1</v>
      </c>
      <c r="Q457" s="655" t="str">
        <f>IF(ISNUMBER(P457),IF(P457=100%,"CUMPLIDA",IF(AND(ISNUMBER(M457),ISNUMBER(ITRC!$Q$5)), IF(M457&lt;ITRC!$Q$5,"INCUMPLIDA","PROCESO"), "VALIDAR FECHA")),"SIN VALOR AVANCE")</f>
        <v>CUMPLIDA</v>
      </c>
      <c r="R457" s="654" t="s">
        <v>2779</v>
      </c>
    </row>
    <row r="458" spans="2:18" ht="180" x14ac:dyDescent="0.2">
      <c r="B458" s="80" t="s">
        <v>15</v>
      </c>
      <c r="C458" s="81" t="s">
        <v>9</v>
      </c>
      <c r="D458" s="1037"/>
      <c r="E458" s="1037"/>
      <c r="F458" s="1038"/>
      <c r="G458" s="1038"/>
      <c r="H458" s="650" t="s">
        <v>2800</v>
      </c>
      <c r="I458" s="650" t="s">
        <v>2801</v>
      </c>
      <c r="J458" s="650" t="s">
        <v>2802</v>
      </c>
      <c r="K458" s="658">
        <v>1</v>
      </c>
      <c r="L458" s="669">
        <v>44287</v>
      </c>
      <c r="M458" s="669">
        <v>44439</v>
      </c>
      <c r="N458" s="657">
        <f t="shared" si="22"/>
        <v>21.714285714285715</v>
      </c>
      <c r="O458" s="653">
        <v>1</v>
      </c>
      <c r="P458" s="653">
        <f t="shared" si="20"/>
        <v>1</v>
      </c>
      <c r="Q458" s="655" t="str">
        <f>IF(ISNUMBER(P458),IF(P458=100%,"CUMPLIDA",IF(AND(ISNUMBER(M458),ISNUMBER(ITRC!$Q$5)), IF(M458&lt;ITRC!$Q$5,"INCUMPLIDA","PROCESO"), "VALIDAR FECHA")),"SIN VALOR AVANCE")</f>
        <v>CUMPLIDA</v>
      </c>
      <c r="R458" s="654" t="s">
        <v>2779</v>
      </c>
    </row>
    <row r="459" spans="2:18" ht="165.75" x14ac:dyDescent="0.2">
      <c r="B459" s="80" t="s">
        <v>15</v>
      </c>
      <c r="C459" s="81" t="s">
        <v>9</v>
      </c>
      <c r="D459" s="1037"/>
      <c r="E459" s="1037"/>
      <c r="F459" s="1038"/>
      <c r="G459" s="1038"/>
      <c r="H459" s="1038" t="s">
        <v>2803</v>
      </c>
      <c r="I459" s="650" t="s">
        <v>2804</v>
      </c>
      <c r="J459" s="650" t="s">
        <v>2805</v>
      </c>
      <c r="K459" s="658">
        <v>1</v>
      </c>
      <c r="L459" s="669">
        <v>44228</v>
      </c>
      <c r="M459" s="669">
        <v>44377</v>
      </c>
      <c r="N459" s="657">
        <f t="shared" si="22"/>
        <v>21.285714285714285</v>
      </c>
      <c r="O459" s="653">
        <v>1</v>
      </c>
      <c r="P459" s="653">
        <f t="shared" si="20"/>
        <v>1</v>
      </c>
      <c r="Q459" s="655" t="str">
        <f>IF(ISNUMBER(P459),IF(P459=100%,"CUMPLIDA",IF(AND(ISNUMBER(M459),ISNUMBER(ITRC!$Q$5)), IF(M459&lt;ITRC!$Q$5,"INCUMPLIDA","PROCESO"), "VALIDAR FECHA")),"SIN VALOR AVANCE")</f>
        <v>CUMPLIDA</v>
      </c>
      <c r="R459" s="654" t="s">
        <v>2779</v>
      </c>
    </row>
    <row r="460" spans="2:18" ht="165.75" x14ac:dyDescent="0.2">
      <c r="B460" s="80" t="s">
        <v>15</v>
      </c>
      <c r="C460" s="81" t="s">
        <v>9</v>
      </c>
      <c r="D460" s="1037"/>
      <c r="E460" s="1037"/>
      <c r="F460" s="1038" t="s">
        <v>2806</v>
      </c>
      <c r="G460" s="1038"/>
      <c r="H460" s="1038"/>
      <c r="I460" s="650" t="s">
        <v>2807</v>
      </c>
      <c r="J460" s="650" t="s">
        <v>2808</v>
      </c>
      <c r="K460" s="658">
        <v>1</v>
      </c>
      <c r="L460" s="669">
        <v>44378</v>
      </c>
      <c r="M460" s="669">
        <v>44681</v>
      </c>
      <c r="N460" s="657">
        <f t="shared" si="22"/>
        <v>43.285714285714285</v>
      </c>
      <c r="O460" s="653">
        <v>1</v>
      </c>
      <c r="P460" s="653">
        <f t="shared" si="20"/>
        <v>1</v>
      </c>
      <c r="Q460" s="655" t="str">
        <f>IF(ISNUMBER(P460),IF(P460=100%,"CUMPLIDA",IF(AND(ISNUMBER(M460),ISNUMBER(ITRC!$Q$5)), IF(M460&lt;ITRC!$Q$5,"INCUMPLIDA","PROCESO"), "VALIDAR FECHA")),"SIN VALOR AVANCE")</f>
        <v>CUMPLIDA</v>
      </c>
      <c r="R460" s="654" t="s">
        <v>2779</v>
      </c>
    </row>
    <row r="461" spans="2:18" ht="105.75" x14ac:dyDescent="0.2">
      <c r="B461" s="80" t="s">
        <v>15</v>
      </c>
      <c r="C461" s="81" t="s">
        <v>9</v>
      </c>
      <c r="D461" s="1037"/>
      <c r="E461" s="1037"/>
      <c r="F461" s="1038"/>
      <c r="G461" s="1038"/>
      <c r="H461" s="1038"/>
      <c r="I461" s="650" t="s">
        <v>2809</v>
      </c>
      <c r="J461" s="650" t="s">
        <v>2810</v>
      </c>
      <c r="K461" s="658">
        <v>1</v>
      </c>
      <c r="L461" s="669">
        <v>44378</v>
      </c>
      <c r="M461" s="669">
        <v>44773</v>
      </c>
      <c r="N461" s="657">
        <f t="shared" si="22"/>
        <v>56.428571428571431</v>
      </c>
      <c r="O461" s="653">
        <v>1</v>
      </c>
      <c r="P461" s="653">
        <f t="shared" si="20"/>
        <v>1</v>
      </c>
      <c r="Q461" s="655" t="str">
        <f>IF(ISNUMBER(P461),IF(P461=100%,"CUMPLIDA",IF(AND(ISNUMBER(M461),ISNUMBER(ITRC!$Q$5)), IF(M461&lt;ITRC!$Q$5,"INCUMPLIDA","PROCESO"), "VALIDAR FECHA")),"SIN VALOR AVANCE")</f>
        <v>CUMPLIDA</v>
      </c>
      <c r="R461" s="654" t="s">
        <v>737</v>
      </c>
    </row>
    <row r="462" spans="2:18" ht="105.75" x14ac:dyDescent="0.2">
      <c r="B462" s="80" t="s">
        <v>15</v>
      </c>
      <c r="C462" s="81" t="s">
        <v>9</v>
      </c>
      <c r="D462" s="1037"/>
      <c r="E462" s="1037"/>
      <c r="F462" s="1038"/>
      <c r="G462" s="1038"/>
      <c r="H462" s="1038"/>
      <c r="I462" s="650" t="s">
        <v>2811</v>
      </c>
      <c r="J462" s="650" t="s">
        <v>2812</v>
      </c>
      <c r="K462" s="658">
        <v>1</v>
      </c>
      <c r="L462" s="669">
        <v>44378</v>
      </c>
      <c r="M462" s="669">
        <v>44804</v>
      </c>
      <c r="N462" s="657">
        <f t="shared" si="22"/>
        <v>60.857142857142854</v>
      </c>
      <c r="O462" s="653">
        <v>1</v>
      </c>
      <c r="P462" s="653">
        <f t="shared" ref="P462:P518" si="23">O462</f>
        <v>1</v>
      </c>
      <c r="Q462" s="655" t="str">
        <f>IF(ISNUMBER(P462),IF(P462=100%,"CUMPLIDA",IF(AND(ISNUMBER(M462),ISNUMBER(ITRC!$Q$5)), IF(M462&lt;ITRC!$Q$5,"INCUMPLIDA","PROCESO"), "VALIDAR FECHA")),"SIN VALOR AVANCE")</f>
        <v>CUMPLIDA</v>
      </c>
      <c r="R462" s="654" t="s">
        <v>737</v>
      </c>
    </row>
    <row r="463" spans="2:18" ht="180" x14ac:dyDescent="0.2">
      <c r="B463" s="80" t="s">
        <v>15</v>
      </c>
      <c r="C463" s="81" t="s">
        <v>9</v>
      </c>
      <c r="D463" s="1037"/>
      <c r="E463" s="1037"/>
      <c r="F463" s="1038" t="s">
        <v>2813</v>
      </c>
      <c r="G463" s="1038"/>
      <c r="H463" s="650" t="s">
        <v>2814</v>
      </c>
      <c r="I463" s="650" t="s">
        <v>2798</v>
      </c>
      <c r="J463" s="650" t="s">
        <v>2799</v>
      </c>
      <c r="K463" s="658">
        <v>1</v>
      </c>
      <c r="L463" s="669">
        <v>44228</v>
      </c>
      <c r="M463" s="669">
        <v>44316</v>
      </c>
      <c r="N463" s="657">
        <f t="shared" si="22"/>
        <v>12.571428571428571</v>
      </c>
      <c r="O463" s="653">
        <v>1</v>
      </c>
      <c r="P463" s="653">
        <f t="shared" si="23"/>
        <v>1</v>
      </c>
      <c r="Q463" s="655" t="str">
        <f>IF(ISNUMBER(P463),IF(P463=100%,"CUMPLIDA",IF(AND(ISNUMBER(M463),ISNUMBER(ITRC!$Q$5)), IF(M463&lt;ITRC!$Q$5,"INCUMPLIDA","PROCESO"), "VALIDAR FECHA")),"SIN VALOR AVANCE")</f>
        <v>CUMPLIDA</v>
      </c>
      <c r="R463" s="654" t="s">
        <v>2815</v>
      </c>
    </row>
    <row r="464" spans="2:18" ht="180" x14ac:dyDescent="0.2">
      <c r="B464" s="80" t="s">
        <v>15</v>
      </c>
      <c r="C464" s="81" t="s">
        <v>9</v>
      </c>
      <c r="D464" s="1037"/>
      <c r="E464" s="1037"/>
      <c r="F464" s="1038"/>
      <c r="G464" s="1038"/>
      <c r="H464" s="650" t="s">
        <v>2816</v>
      </c>
      <c r="I464" s="650" t="s">
        <v>2801</v>
      </c>
      <c r="J464" s="650" t="s">
        <v>2817</v>
      </c>
      <c r="K464" s="658">
        <v>1</v>
      </c>
      <c r="L464" s="669">
        <v>44287</v>
      </c>
      <c r="M464" s="669">
        <v>44439</v>
      </c>
      <c r="N464" s="657">
        <f t="shared" si="22"/>
        <v>21.714285714285715</v>
      </c>
      <c r="O464" s="653">
        <v>1</v>
      </c>
      <c r="P464" s="653">
        <f t="shared" si="23"/>
        <v>1</v>
      </c>
      <c r="Q464" s="655" t="str">
        <f>IF(ISNUMBER(P464),IF(P464=100%,"CUMPLIDA",IF(AND(ISNUMBER(M464),ISNUMBER(ITRC!$Q$5)), IF(M464&lt;ITRC!$Q$5,"INCUMPLIDA","PROCESO"), "VALIDAR FECHA")),"SIN VALOR AVANCE")</f>
        <v>CUMPLIDA</v>
      </c>
      <c r="R464" s="654" t="s">
        <v>2818</v>
      </c>
    </row>
    <row r="465" spans="2:18" ht="105.75" x14ac:dyDescent="0.2">
      <c r="B465" s="80" t="s">
        <v>15</v>
      </c>
      <c r="C465" s="81" t="s">
        <v>9</v>
      </c>
      <c r="D465" s="1037"/>
      <c r="E465" s="1037"/>
      <c r="F465" s="1038"/>
      <c r="G465" s="1038"/>
      <c r="H465" s="650" t="s">
        <v>2819</v>
      </c>
      <c r="I465" s="650" t="s">
        <v>2820</v>
      </c>
      <c r="J465" s="650" t="s">
        <v>921</v>
      </c>
      <c r="K465" s="658">
        <v>1</v>
      </c>
      <c r="L465" s="669">
        <v>44228</v>
      </c>
      <c r="M465" s="669">
        <v>44377</v>
      </c>
      <c r="N465" s="657">
        <f t="shared" si="22"/>
        <v>21.285714285714285</v>
      </c>
      <c r="O465" s="653">
        <v>1</v>
      </c>
      <c r="P465" s="653">
        <f t="shared" si="23"/>
        <v>1</v>
      </c>
      <c r="Q465" s="655" t="str">
        <f>IF(ISNUMBER(P465),IF(P465=100%,"CUMPLIDA",IF(AND(ISNUMBER(M465),ISNUMBER(ITRC!$Q$5)), IF(M465&lt;ITRC!$Q$5,"INCUMPLIDA","PROCESO"), "VALIDAR FECHA")),"SIN VALOR AVANCE")</f>
        <v>CUMPLIDA</v>
      </c>
      <c r="R465" s="654" t="s">
        <v>737</v>
      </c>
    </row>
    <row r="466" spans="2:18" ht="120" x14ac:dyDescent="0.2">
      <c r="B466" s="80" t="s">
        <v>15</v>
      </c>
      <c r="C466" s="81" t="s">
        <v>9</v>
      </c>
      <c r="D466" s="1037"/>
      <c r="E466" s="1037"/>
      <c r="F466" s="1038" t="s">
        <v>2821</v>
      </c>
      <c r="G466" s="1038"/>
      <c r="H466" s="650" t="s">
        <v>2822</v>
      </c>
      <c r="I466" s="650" t="s">
        <v>2823</v>
      </c>
      <c r="J466" s="650" t="s">
        <v>2824</v>
      </c>
      <c r="K466" s="658">
        <v>1</v>
      </c>
      <c r="L466" s="669">
        <v>44378</v>
      </c>
      <c r="M466" s="652" t="s">
        <v>2825</v>
      </c>
      <c r="N466" s="657" t="e">
        <f t="shared" si="22"/>
        <v>#VALUE!</v>
      </c>
      <c r="O466" s="653">
        <v>1</v>
      </c>
      <c r="P466" s="653">
        <f t="shared" si="23"/>
        <v>1</v>
      </c>
      <c r="Q466" s="655" t="str">
        <f>IF(ISNUMBER(P466),IF(P466=100%,"CUMPLIDA",IF(AND(ISNUMBER(M466),ISNUMBER(ITRC!$Q$5)), IF(M466&lt;ITRC!$Q$5,"INCUMPLIDA","PROCESO"), "VALIDAR FECHA")),"SIN VALOR AVANCE")</f>
        <v>CUMPLIDA</v>
      </c>
      <c r="R466" s="654" t="s">
        <v>737</v>
      </c>
    </row>
    <row r="467" spans="2:18" ht="210" x14ac:dyDescent="0.2">
      <c r="B467" s="80" t="s">
        <v>15</v>
      </c>
      <c r="C467" s="81" t="s">
        <v>9</v>
      </c>
      <c r="D467" s="1037"/>
      <c r="E467" s="1037"/>
      <c r="F467" s="1038"/>
      <c r="G467" s="1038"/>
      <c r="H467" s="650" t="s">
        <v>2826</v>
      </c>
      <c r="I467" s="650" t="s">
        <v>2798</v>
      </c>
      <c r="J467" s="650" t="s">
        <v>2799</v>
      </c>
      <c r="K467" s="658">
        <v>1</v>
      </c>
      <c r="L467" s="669">
        <v>44228</v>
      </c>
      <c r="M467" s="669">
        <v>44286</v>
      </c>
      <c r="N467" s="657">
        <f t="shared" si="22"/>
        <v>8.2857142857142865</v>
      </c>
      <c r="O467" s="653">
        <v>1</v>
      </c>
      <c r="P467" s="653">
        <f t="shared" si="23"/>
        <v>1</v>
      </c>
      <c r="Q467" s="655" t="str">
        <f>IF(ISNUMBER(P467),IF(P467=100%,"CUMPLIDA",IF(AND(ISNUMBER(M467),ISNUMBER(ITRC!$Q$5)), IF(M467&lt;ITRC!$Q$5,"INCUMPLIDA","PROCESO"), "VALIDAR FECHA")),"SIN VALOR AVANCE")</f>
        <v>CUMPLIDA</v>
      </c>
      <c r="R467" s="654" t="s">
        <v>2827</v>
      </c>
    </row>
    <row r="468" spans="2:18" ht="180" x14ac:dyDescent="0.2">
      <c r="B468" s="80" t="s">
        <v>15</v>
      </c>
      <c r="C468" s="81" t="s">
        <v>9</v>
      </c>
      <c r="D468" s="1037"/>
      <c r="E468" s="1037"/>
      <c r="F468" s="1038"/>
      <c r="G468" s="1038"/>
      <c r="H468" s="650" t="s">
        <v>2828</v>
      </c>
      <c r="I468" s="650" t="s">
        <v>2801</v>
      </c>
      <c r="J468" s="650" t="s">
        <v>2817</v>
      </c>
      <c r="K468" s="658">
        <v>1</v>
      </c>
      <c r="L468" s="669">
        <v>44287</v>
      </c>
      <c r="M468" s="669">
        <v>44439</v>
      </c>
      <c r="N468" s="657">
        <f t="shared" si="22"/>
        <v>21.714285714285715</v>
      </c>
      <c r="O468" s="653">
        <v>1</v>
      </c>
      <c r="P468" s="653">
        <f t="shared" si="23"/>
        <v>1</v>
      </c>
      <c r="Q468" s="655" t="str">
        <f>IF(ISNUMBER(P468),IF(P468=100%,"CUMPLIDA",IF(AND(ISNUMBER(M468),ISNUMBER(ITRC!$Q$5)), IF(M468&lt;ITRC!$Q$5,"INCUMPLIDA","PROCESO"), "VALIDAR FECHA")),"SIN VALOR AVANCE")</f>
        <v>CUMPLIDA</v>
      </c>
      <c r="R468" s="654" t="s">
        <v>2827</v>
      </c>
    </row>
    <row r="469" spans="2:18" ht="150" x14ac:dyDescent="0.2">
      <c r="B469" s="80" t="s">
        <v>15</v>
      </c>
      <c r="C469" s="81" t="s">
        <v>9</v>
      </c>
      <c r="D469" s="1037"/>
      <c r="E469" s="1037"/>
      <c r="F469" s="1038"/>
      <c r="G469" s="1038"/>
      <c r="H469" s="650" t="s">
        <v>2829</v>
      </c>
      <c r="I469" s="650" t="s">
        <v>2830</v>
      </c>
      <c r="J469" s="650" t="s">
        <v>2831</v>
      </c>
      <c r="K469" s="658">
        <v>6</v>
      </c>
      <c r="L469" s="669">
        <v>44256</v>
      </c>
      <c r="M469" s="669">
        <v>44412</v>
      </c>
      <c r="N469" s="657">
        <f t="shared" si="22"/>
        <v>22.285714285714285</v>
      </c>
      <c r="O469" s="653">
        <v>1</v>
      </c>
      <c r="P469" s="653">
        <f t="shared" si="23"/>
        <v>1</v>
      </c>
      <c r="Q469" s="655" t="str">
        <f>IF(ISNUMBER(P469),IF(P469=100%,"CUMPLIDA",IF(AND(ISNUMBER(M469),ISNUMBER(ITRC!$Q$5)), IF(M469&lt;ITRC!$Q$5,"INCUMPLIDA","PROCESO"), "VALIDAR FECHA")),"SIN VALOR AVANCE")</f>
        <v>CUMPLIDA</v>
      </c>
      <c r="R469" s="654" t="s">
        <v>737</v>
      </c>
    </row>
    <row r="470" spans="2:18" ht="135.75" x14ac:dyDescent="0.2">
      <c r="B470" s="80" t="s">
        <v>15</v>
      </c>
      <c r="C470" s="81" t="s">
        <v>9</v>
      </c>
      <c r="D470" s="1037"/>
      <c r="E470" s="1037"/>
      <c r="F470" s="1038"/>
      <c r="G470" s="1038"/>
      <c r="H470" s="650" t="s">
        <v>2832</v>
      </c>
      <c r="I470" s="650" t="s">
        <v>2833</v>
      </c>
      <c r="J470" s="650" t="s">
        <v>2746</v>
      </c>
      <c r="K470" s="658">
        <v>1</v>
      </c>
      <c r="L470" s="669">
        <v>44242</v>
      </c>
      <c r="M470" s="669">
        <v>44561</v>
      </c>
      <c r="N470" s="657">
        <f t="shared" si="22"/>
        <v>45.571428571428569</v>
      </c>
      <c r="O470" s="653">
        <v>1</v>
      </c>
      <c r="P470" s="653">
        <f t="shared" si="23"/>
        <v>1</v>
      </c>
      <c r="Q470" s="655" t="str">
        <f>IF(ISNUMBER(P470),IF(P470=100%,"CUMPLIDA",IF(AND(ISNUMBER(M470),ISNUMBER(ITRC!$Q$5)), IF(M470&lt;ITRC!$Q$5,"INCUMPLIDA","PROCESO"), "VALIDAR FECHA")),"SIN VALOR AVANCE")</f>
        <v>CUMPLIDA</v>
      </c>
      <c r="R470" s="654" t="s">
        <v>2827</v>
      </c>
    </row>
    <row r="471" spans="2:18" ht="105.75" x14ac:dyDescent="0.2">
      <c r="B471" s="80" t="s">
        <v>15</v>
      </c>
      <c r="C471" s="81" t="s">
        <v>9</v>
      </c>
      <c r="D471" s="1037"/>
      <c r="E471" s="1037"/>
      <c r="F471" s="1038"/>
      <c r="G471" s="1038"/>
      <c r="H471" s="650" t="s">
        <v>2834</v>
      </c>
      <c r="I471" s="650" t="s">
        <v>2749</v>
      </c>
      <c r="J471" s="650" t="s">
        <v>2750</v>
      </c>
      <c r="K471" s="658">
        <v>1</v>
      </c>
      <c r="L471" s="669">
        <v>44242</v>
      </c>
      <c r="M471" s="669">
        <v>44285</v>
      </c>
      <c r="N471" s="657">
        <f t="shared" si="22"/>
        <v>6.1428571428571432</v>
      </c>
      <c r="O471" s="653">
        <v>1</v>
      </c>
      <c r="P471" s="653">
        <f t="shared" si="23"/>
        <v>1</v>
      </c>
      <c r="Q471" s="655" t="str">
        <f>IF(ISNUMBER(P471),IF(P471=100%,"CUMPLIDA",IF(AND(ISNUMBER(M471),ISNUMBER(ITRC!$Q$5)), IF(M471&lt;ITRC!$Q$5,"INCUMPLIDA","PROCESO"), "VALIDAR FECHA")),"SIN VALOR AVANCE")</f>
        <v>CUMPLIDA</v>
      </c>
      <c r="R471" s="654" t="s">
        <v>737</v>
      </c>
    </row>
    <row r="472" spans="2:18" ht="180" x14ac:dyDescent="0.2">
      <c r="B472" s="80" t="s">
        <v>15</v>
      </c>
      <c r="C472" s="81" t="s">
        <v>9</v>
      </c>
      <c r="D472" s="1037"/>
      <c r="E472" s="1037"/>
      <c r="F472" s="1038"/>
      <c r="G472" s="1038"/>
      <c r="H472" s="650" t="s">
        <v>2835</v>
      </c>
      <c r="I472" s="650" t="s">
        <v>2771</v>
      </c>
      <c r="J472" s="650" t="s">
        <v>2772</v>
      </c>
      <c r="K472" s="658">
        <v>2</v>
      </c>
      <c r="L472" s="669">
        <v>44256</v>
      </c>
      <c r="M472" s="669">
        <v>44439</v>
      </c>
      <c r="N472" s="657">
        <f t="shared" si="22"/>
        <v>26.142857142857142</v>
      </c>
      <c r="O472" s="653">
        <v>1</v>
      </c>
      <c r="P472" s="653">
        <f t="shared" si="23"/>
        <v>1</v>
      </c>
      <c r="Q472" s="655" t="str">
        <f>IF(ISNUMBER(P472),IF(P472=100%,"CUMPLIDA",IF(AND(ISNUMBER(M472),ISNUMBER(ITRC!$Q$5)), IF(M472&lt;ITRC!$Q$5,"INCUMPLIDA","PROCESO"), "VALIDAR FECHA")),"SIN VALOR AVANCE")</f>
        <v>CUMPLIDA</v>
      </c>
      <c r="R472" s="654" t="s">
        <v>737</v>
      </c>
    </row>
    <row r="473" spans="2:18" ht="105.75" x14ac:dyDescent="0.2">
      <c r="B473" s="80" t="s">
        <v>15</v>
      </c>
      <c r="C473" s="81" t="s">
        <v>9</v>
      </c>
      <c r="D473" s="1037"/>
      <c r="E473" s="1037"/>
      <c r="F473" s="1038"/>
      <c r="G473" s="1038"/>
      <c r="H473" s="650" t="s">
        <v>2836</v>
      </c>
      <c r="I473" s="650" t="s">
        <v>2775</v>
      </c>
      <c r="J473" s="650" t="s">
        <v>2776</v>
      </c>
      <c r="K473" s="658">
        <v>2</v>
      </c>
      <c r="L473" s="669">
        <v>44256</v>
      </c>
      <c r="M473" s="669">
        <v>44439</v>
      </c>
      <c r="N473" s="657">
        <f t="shared" si="22"/>
        <v>26.142857142857142</v>
      </c>
      <c r="O473" s="653">
        <v>1</v>
      </c>
      <c r="P473" s="653">
        <f t="shared" si="23"/>
        <v>1</v>
      </c>
      <c r="Q473" s="655" t="str">
        <f>IF(ISNUMBER(P473),IF(P473=100%,"CUMPLIDA",IF(AND(ISNUMBER(M473),ISNUMBER(ITRC!$Q$5)), IF(M473&lt;ITRC!$Q$5,"INCUMPLIDA","PROCESO"), "VALIDAR FECHA")),"SIN VALOR AVANCE")</f>
        <v>CUMPLIDA</v>
      </c>
      <c r="R473" s="654" t="s">
        <v>737</v>
      </c>
    </row>
    <row r="474" spans="2:18" ht="135" x14ac:dyDescent="0.2">
      <c r="B474" s="80" t="s">
        <v>15</v>
      </c>
      <c r="C474" s="81" t="s">
        <v>9</v>
      </c>
      <c r="D474" s="1037"/>
      <c r="E474" s="1037"/>
      <c r="F474" s="1038"/>
      <c r="G474" s="1038"/>
      <c r="H474" s="650" t="s">
        <v>2837</v>
      </c>
      <c r="I474" s="650" t="s">
        <v>2833</v>
      </c>
      <c r="J474" s="650" t="s">
        <v>2746</v>
      </c>
      <c r="K474" s="658">
        <v>1</v>
      </c>
      <c r="L474" s="669">
        <v>44242</v>
      </c>
      <c r="M474" s="669">
        <v>44561</v>
      </c>
      <c r="N474" s="657">
        <f t="shared" si="22"/>
        <v>45.571428571428569</v>
      </c>
      <c r="O474" s="653">
        <v>1</v>
      </c>
      <c r="P474" s="653">
        <f t="shared" si="23"/>
        <v>1</v>
      </c>
      <c r="Q474" s="655" t="str">
        <f>IF(ISNUMBER(P474),IF(P474=100%,"CUMPLIDA",IF(AND(ISNUMBER(M474),ISNUMBER(ITRC!$Q$5)), IF(M474&lt;ITRC!$Q$5,"INCUMPLIDA","PROCESO"), "VALIDAR FECHA")),"SIN VALOR AVANCE")</f>
        <v>CUMPLIDA</v>
      </c>
      <c r="R474" s="654" t="s">
        <v>737</v>
      </c>
    </row>
    <row r="475" spans="2:18" ht="105.75" x14ac:dyDescent="0.2">
      <c r="B475" s="80" t="s">
        <v>15</v>
      </c>
      <c r="C475" s="81" t="s">
        <v>9</v>
      </c>
      <c r="D475" s="1037"/>
      <c r="E475" s="1037"/>
      <c r="F475" s="1038"/>
      <c r="G475" s="1038"/>
      <c r="H475" s="650" t="s">
        <v>2838</v>
      </c>
      <c r="I475" s="650" t="s">
        <v>2749</v>
      </c>
      <c r="J475" s="650" t="s">
        <v>2750</v>
      </c>
      <c r="K475" s="658">
        <v>1</v>
      </c>
      <c r="L475" s="669">
        <v>44242</v>
      </c>
      <c r="M475" s="669">
        <v>44285</v>
      </c>
      <c r="N475" s="657">
        <f t="shared" si="22"/>
        <v>6.1428571428571432</v>
      </c>
      <c r="O475" s="653">
        <v>1</v>
      </c>
      <c r="P475" s="653">
        <f t="shared" si="23"/>
        <v>1</v>
      </c>
      <c r="Q475" s="655" t="str">
        <f>IF(ISNUMBER(P475),IF(P475=100%,"CUMPLIDA",IF(AND(ISNUMBER(M475),ISNUMBER(ITRC!$Q$5)), IF(M475&lt;ITRC!$Q$5,"INCUMPLIDA","PROCESO"), "VALIDAR FECHA")),"SIN VALOR AVANCE")</f>
        <v>CUMPLIDA</v>
      </c>
      <c r="R475" s="654" t="s">
        <v>737</v>
      </c>
    </row>
    <row r="476" spans="2:18" ht="180" x14ac:dyDescent="0.2">
      <c r="B476" s="80" t="s">
        <v>15</v>
      </c>
      <c r="C476" s="81" t="s">
        <v>9</v>
      </c>
      <c r="D476" s="1037"/>
      <c r="E476" s="1037"/>
      <c r="F476" s="1038"/>
      <c r="G476" s="1038"/>
      <c r="H476" s="650" t="s">
        <v>2839</v>
      </c>
      <c r="I476" s="650" t="s">
        <v>2771</v>
      </c>
      <c r="J476" s="650" t="s">
        <v>2772</v>
      </c>
      <c r="K476" s="658">
        <v>2</v>
      </c>
      <c r="L476" s="669">
        <v>44256</v>
      </c>
      <c r="M476" s="669">
        <v>44439</v>
      </c>
      <c r="N476" s="657">
        <f t="shared" si="22"/>
        <v>26.142857142857142</v>
      </c>
      <c r="O476" s="653">
        <v>1</v>
      </c>
      <c r="P476" s="653">
        <f t="shared" si="23"/>
        <v>1</v>
      </c>
      <c r="Q476" s="655" t="str">
        <f>IF(ISNUMBER(P476),IF(P476=100%,"CUMPLIDA",IF(AND(ISNUMBER(M476),ISNUMBER(ITRC!$Q$5)), IF(M476&lt;ITRC!$Q$5,"INCUMPLIDA","PROCESO"), "VALIDAR FECHA")),"SIN VALOR AVANCE")</f>
        <v>CUMPLIDA</v>
      </c>
      <c r="R476" s="654" t="s">
        <v>737</v>
      </c>
    </row>
    <row r="477" spans="2:18" ht="135.75" x14ac:dyDescent="0.2">
      <c r="B477" s="80" t="s">
        <v>15</v>
      </c>
      <c r="C477" s="81" t="s">
        <v>9</v>
      </c>
      <c r="D477" s="1037"/>
      <c r="E477" s="1037"/>
      <c r="F477" s="1038"/>
      <c r="G477" s="1038"/>
      <c r="H477" s="650" t="s">
        <v>2840</v>
      </c>
      <c r="I477" s="650" t="s">
        <v>2775</v>
      </c>
      <c r="J477" s="650" t="s">
        <v>2776</v>
      </c>
      <c r="K477" s="658">
        <v>2</v>
      </c>
      <c r="L477" s="669">
        <v>44256</v>
      </c>
      <c r="M477" s="669">
        <v>44439</v>
      </c>
      <c r="N477" s="657">
        <f t="shared" si="22"/>
        <v>26.142857142857142</v>
      </c>
      <c r="O477" s="653">
        <v>1</v>
      </c>
      <c r="P477" s="653">
        <f t="shared" si="23"/>
        <v>1</v>
      </c>
      <c r="Q477" s="655" t="str">
        <f>IF(ISNUMBER(P477),IF(P477=100%,"CUMPLIDA",IF(AND(ISNUMBER(M477),ISNUMBER(ITRC!$Q$5)), IF(M477&lt;ITRC!$Q$5,"INCUMPLIDA","PROCESO"), "VALIDAR FECHA")),"SIN VALOR AVANCE")</f>
        <v>CUMPLIDA</v>
      </c>
      <c r="R477" s="654" t="s">
        <v>2841</v>
      </c>
    </row>
    <row r="478" spans="2:18" ht="165" x14ac:dyDescent="0.2">
      <c r="B478" s="80" t="s">
        <v>15</v>
      </c>
      <c r="C478" s="81" t="s">
        <v>9</v>
      </c>
      <c r="D478" s="1037" t="s">
        <v>2842</v>
      </c>
      <c r="E478" s="1037" t="s">
        <v>2016</v>
      </c>
      <c r="F478" s="1038" t="s">
        <v>2843</v>
      </c>
      <c r="G478" s="1038" t="s">
        <v>2844</v>
      </c>
      <c r="H478" s="650" t="s">
        <v>2845</v>
      </c>
      <c r="I478" s="650" t="s">
        <v>2846</v>
      </c>
      <c r="J478" s="650" t="s">
        <v>2847</v>
      </c>
      <c r="K478" s="658">
        <v>1</v>
      </c>
      <c r="L478" s="656">
        <v>44228</v>
      </c>
      <c r="M478" s="656">
        <v>44561</v>
      </c>
      <c r="N478" s="657">
        <f t="shared" si="22"/>
        <v>47.571428571428569</v>
      </c>
      <c r="O478" s="653">
        <v>1</v>
      </c>
      <c r="P478" s="653">
        <f t="shared" si="23"/>
        <v>1</v>
      </c>
      <c r="Q478" s="655" t="str">
        <f>IF(ISNUMBER(P478),IF(P478=100%,"CUMPLIDA",IF(AND(ISNUMBER(M478),ISNUMBER(ITRC!$Q$5)), IF(M478&lt;ITRC!$Q$5,"INCUMPLIDA","PROCESO"), "VALIDAR FECHA")),"SIN VALOR AVANCE")</f>
        <v>CUMPLIDA</v>
      </c>
      <c r="R478" s="654" t="s">
        <v>2848</v>
      </c>
    </row>
    <row r="479" spans="2:18" ht="120.75" x14ac:dyDescent="0.2">
      <c r="B479" s="80" t="s">
        <v>15</v>
      </c>
      <c r="C479" s="81" t="s">
        <v>9</v>
      </c>
      <c r="D479" s="1037"/>
      <c r="E479" s="1037"/>
      <c r="F479" s="1038"/>
      <c r="G479" s="1038"/>
      <c r="H479" s="650" t="s">
        <v>2849</v>
      </c>
      <c r="I479" s="650" t="s">
        <v>2850</v>
      </c>
      <c r="J479" s="650" t="s">
        <v>2851</v>
      </c>
      <c r="K479" s="658">
        <v>1</v>
      </c>
      <c r="L479" s="656">
        <v>44228</v>
      </c>
      <c r="M479" s="656">
        <v>44316</v>
      </c>
      <c r="N479" s="657">
        <f t="shared" ref="N479:N492" si="24">(M479-L479)/7</f>
        <v>12.571428571428571</v>
      </c>
      <c r="O479" s="653">
        <v>1</v>
      </c>
      <c r="P479" s="653">
        <f t="shared" si="23"/>
        <v>1</v>
      </c>
      <c r="Q479" s="655" t="str">
        <f>IF(ISNUMBER(P479),IF(P479=100%,"CUMPLIDA",IF(AND(ISNUMBER(M479),ISNUMBER(ITRC!$Q$5)), IF(M479&lt;ITRC!$Q$5,"INCUMPLIDA","PROCESO"), "VALIDAR FECHA")),"SIN VALOR AVANCE")</f>
        <v>CUMPLIDA</v>
      </c>
      <c r="R479" s="654" t="s">
        <v>2848</v>
      </c>
    </row>
    <row r="480" spans="2:18" ht="180" x14ac:dyDescent="0.2">
      <c r="B480" s="80" t="s">
        <v>15</v>
      </c>
      <c r="C480" s="81" t="s">
        <v>9</v>
      </c>
      <c r="D480" s="1037"/>
      <c r="E480" s="1037"/>
      <c r="F480" s="1038" t="s">
        <v>2852</v>
      </c>
      <c r="G480" s="1038"/>
      <c r="H480" s="650" t="s">
        <v>2853</v>
      </c>
      <c r="I480" s="650" t="s">
        <v>2846</v>
      </c>
      <c r="J480" s="650" t="s">
        <v>2847</v>
      </c>
      <c r="K480" s="658">
        <v>1</v>
      </c>
      <c r="L480" s="656">
        <v>44228</v>
      </c>
      <c r="M480" s="656">
        <v>44561</v>
      </c>
      <c r="N480" s="657">
        <f t="shared" si="24"/>
        <v>47.571428571428569</v>
      </c>
      <c r="O480" s="653">
        <v>1</v>
      </c>
      <c r="P480" s="653">
        <f t="shared" si="23"/>
        <v>1</v>
      </c>
      <c r="Q480" s="655" t="str">
        <f>IF(ISNUMBER(P480),IF(P480=100%,"CUMPLIDA",IF(AND(ISNUMBER(M480),ISNUMBER(ITRC!$Q$5)), IF(M480&lt;ITRC!$Q$5,"INCUMPLIDA","PROCESO"), "VALIDAR FECHA")),"SIN VALOR AVANCE")</f>
        <v>CUMPLIDA</v>
      </c>
      <c r="R480" s="654" t="s">
        <v>2848</v>
      </c>
    </row>
    <row r="481" spans="2:18" ht="120.75" x14ac:dyDescent="0.2">
      <c r="B481" s="80" t="s">
        <v>15</v>
      </c>
      <c r="C481" s="81" t="s">
        <v>9</v>
      </c>
      <c r="D481" s="1037"/>
      <c r="E481" s="1037"/>
      <c r="F481" s="1038"/>
      <c r="G481" s="1038"/>
      <c r="H481" s="1038" t="s">
        <v>2854</v>
      </c>
      <c r="I481" s="650" t="s">
        <v>2855</v>
      </c>
      <c r="J481" s="650" t="s">
        <v>2856</v>
      </c>
      <c r="K481" s="658">
        <v>6</v>
      </c>
      <c r="L481" s="656">
        <v>44256</v>
      </c>
      <c r="M481" s="656">
        <v>44440</v>
      </c>
      <c r="N481" s="657">
        <f t="shared" si="24"/>
        <v>26.285714285714285</v>
      </c>
      <c r="O481" s="653">
        <v>1</v>
      </c>
      <c r="P481" s="653">
        <f t="shared" si="23"/>
        <v>1</v>
      </c>
      <c r="Q481" s="655" t="str">
        <f>IF(ISNUMBER(P481),IF(P481=100%,"CUMPLIDA",IF(AND(ISNUMBER(M481),ISNUMBER(ITRC!$Q$5)), IF(M481&lt;ITRC!$Q$5,"INCUMPLIDA","PROCESO"), "VALIDAR FECHA")),"SIN VALOR AVANCE")</f>
        <v>CUMPLIDA</v>
      </c>
      <c r="R481" s="654" t="s">
        <v>2848</v>
      </c>
    </row>
    <row r="482" spans="2:18" ht="120.75" x14ac:dyDescent="0.2">
      <c r="B482" s="80" t="s">
        <v>15</v>
      </c>
      <c r="C482" s="81" t="s">
        <v>9</v>
      </c>
      <c r="D482" s="1037"/>
      <c r="E482" s="1037"/>
      <c r="F482" s="650" t="s">
        <v>2857</v>
      </c>
      <c r="G482" s="1038"/>
      <c r="H482" s="1038"/>
      <c r="I482" s="650" t="s">
        <v>2858</v>
      </c>
      <c r="J482" s="650" t="s">
        <v>2859</v>
      </c>
      <c r="K482" s="658">
        <v>2</v>
      </c>
      <c r="L482" s="656">
        <v>44256</v>
      </c>
      <c r="M482" s="656">
        <v>44440</v>
      </c>
      <c r="N482" s="657">
        <f t="shared" si="24"/>
        <v>26.285714285714285</v>
      </c>
      <c r="O482" s="653">
        <v>1</v>
      </c>
      <c r="P482" s="653">
        <f t="shared" si="23"/>
        <v>1</v>
      </c>
      <c r="Q482" s="655" t="str">
        <f>IF(ISNUMBER(P482),IF(P482=100%,"CUMPLIDA",IF(AND(ISNUMBER(M482),ISNUMBER(ITRC!$Q$5)), IF(M482&lt;ITRC!$Q$5,"INCUMPLIDA","PROCESO"), "VALIDAR FECHA")),"SIN VALOR AVANCE")</f>
        <v>CUMPLIDA</v>
      </c>
      <c r="R482" s="654" t="s">
        <v>2848</v>
      </c>
    </row>
    <row r="483" spans="2:18" ht="135" x14ac:dyDescent="0.2">
      <c r="B483" s="80" t="s">
        <v>15</v>
      </c>
      <c r="C483" s="81" t="s">
        <v>9</v>
      </c>
      <c r="D483" s="1037"/>
      <c r="E483" s="1037"/>
      <c r="F483" s="650" t="s">
        <v>2860</v>
      </c>
      <c r="G483" s="1038"/>
      <c r="H483" s="650" t="s">
        <v>2861</v>
      </c>
      <c r="I483" s="650" t="s">
        <v>2862</v>
      </c>
      <c r="J483" s="650" t="s">
        <v>1758</v>
      </c>
      <c r="K483" s="658">
        <v>1</v>
      </c>
      <c r="L483" s="656">
        <v>44228</v>
      </c>
      <c r="M483" s="656">
        <v>44316</v>
      </c>
      <c r="N483" s="657">
        <f t="shared" si="24"/>
        <v>12.571428571428571</v>
      </c>
      <c r="O483" s="653">
        <v>1</v>
      </c>
      <c r="P483" s="653">
        <f t="shared" si="23"/>
        <v>1</v>
      </c>
      <c r="Q483" s="655" t="str">
        <f>IF(ISNUMBER(P483),IF(P483=100%,"CUMPLIDA",IF(AND(ISNUMBER(M483),ISNUMBER(ITRC!$Q$5)), IF(M483&lt;ITRC!$Q$5,"INCUMPLIDA","PROCESO"), "VALIDAR FECHA")),"SIN VALOR AVANCE")</f>
        <v>CUMPLIDA</v>
      </c>
      <c r="R483" s="654" t="s">
        <v>2848</v>
      </c>
    </row>
    <row r="484" spans="2:18" ht="180.75" x14ac:dyDescent="0.2">
      <c r="B484" s="80" t="s">
        <v>15</v>
      </c>
      <c r="C484" s="81" t="s">
        <v>9</v>
      </c>
      <c r="D484" s="1037" t="s">
        <v>2863</v>
      </c>
      <c r="E484" s="1037" t="s">
        <v>2691</v>
      </c>
      <c r="F484" s="1038"/>
      <c r="G484" s="1038" t="s">
        <v>2864</v>
      </c>
      <c r="H484" s="650" t="s">
        <v>2865</v>
      </c>
      <c r="I484" s="650" t="s">
        <v>2866</v>
      </c>
      <c r="J484" s="650" t="s">
        <v>1758</v>
      </c>
      <c r="K484" s="658">
        <v>6</v>
      </c>
      <c r="L484" s="656">
        <v>44378</v>
      </c>
      <c r="M484" s="656">
        <v>44469</v>
      </c>
      <c r="N484" s="657">
        <f t="shared" si="24"/>
        <v>13</v>
      </c>
      <c r="O484" s="653">
        <v>1</v>
      </c>
      <c r="P484" s="653">
        <f t="shared" si="23"/>
        <v>1</v>
      </c>
      <c r="Q484" s="655" t="str">
        <f>IF(ISNUMBER(P484),IF(P484=100%,"CUMPLIDA",IF(AND(ISNUMBER(M484),ISNUMBER(ITRC!$Q$5)), IF(M484&lt;ITRC!$Q$5,"INCUMPLIDA","PROCESO"), "VALIDAR FECHA")),"SIN VALOR AVANCE")</f>
        <v>CUMPLIDA</v>
      </c>
      <c r="R484" s="87" t="s">
        <v>2867</v>
      </c>
    </row>
    <row r="485" spans="2:18" ht="135.75" x14ac:dyDescent="0.2">
      <c r="B485" s="80" t="s">
        <v>15</v>
      </c>
      <c r="C485" s="81" t="s">
        <v>9</v>
      </c>
      <c r="D485" s="1037"/>
      <c r="E485" s="1037"/>
      <c r="F485" s="1038"/>
      <c r="G485" s="1038"/>
      <c r="H485" s="650" t="s">
        <v>2868</v>
      </c>
      <c r="I485" s="650" t="s">
        <v>2869</v>
      </c>
      <c r="J485" s="650" t="s">
        <v>2870</v>
      </c>
      <c r="K485" s="658">
        <v>12</v>
      </c>
      <c r="L485" s="656">
        <v>44378</v>
      </c>
      <c r="M485" s="656">
        <v>44742</v>
      </c>
      <c r="N485" s="657">
        <f t="shared" si="24"/>
        <v>52</v>
      </c>
      <c r="O485" s="653">
        <v>1</v>
      </c>
      <c r="P485" s="653">
        <f t="shared" si="23"/>
        <v>1</v>
      </c>
      <c r="Q485" s="655" t="str">
        <f>IF(ISNUMBER(P485),IF(P485=100%,"CUMPLIDA",IF(AND(ISNUMBER(M485),ISNUMBER(ITRC!$Q$5)), IF(M485&lt;ITRC!$Q$5,"INCUMPLIDA","PROCESO"), "VALIDAR FECHA")),"SIN VALOR AVANCE")</f>
        <v>CUMPLIDA</v>
      </c>
      <c r="R485" s="87" t="s">
        <v>2871</v>
      </c>
    </row>
    <row r="486" spans="2:18" ht="120.75" x14ac:dyDescent="0.2">
      <c r="B486" s="80" t="s">
        <v>15</v>
      </c>
      <c r="C486" s="81" t="s">
        <v>9</v>
      </c>
      <c r="D486" s="1037"/>
      <c r="E486" s="1037"/>
      <c r="F486" s="1038"/>
      <c r="G486" s="1038"/>
      <c r="H486" s="650" t="s">
        <v>2872</v>
      </c>
      <c r="I486" s="650" t="s">
        <v>2873</v>
      </c>
      <c r="J486" s="650" t="s">
        <v>232</v>
      </c>
      <c r="K486" s="658">
        <v>1</v>
      </c>
      <c r="L486" s="656">
        <v>44378</v>
      </c>
      <c r="M486" s="656">
        <v>44561</v>
      </c>
      <c r="N486" s="657">
        <f t="shared" si="24"/>
        <v>26.142857142857142</v>
      </c>
      <c r="O486" s="653">
        <v>1</v>
      </c>
      <c r="P486" s="653">
        <f t="shared" si="23"/>
        <v>1</v>
      </c>
      <c r="Q486" s="655" t="str">
        <f>IF(ISNUMBER(P486),IF(P486=100%,"CUMPLIDA",IF(AND(ISNUMBER(M486),ISNUMBER(ITRC!$Q$5)), IF(M486&lt;ITRC!$Q$5,"INCUMPLIDA","PROCESO"), "VALIDAR FECHA")),"SIN VALOR AVANCE")</f>
        <v>CUMPLIDA</v>
      </c>
      <c r="R486" s="654" t="s">
        <v>2874</v>
      </c>
    </row>
    <row r="487" spans="2:18" ht="240.75" x14ac:dyDescent="0.2">
      <c r="B487" s="80" t="s">
        <v>15</v>
      </c>
      <c r="C487" s="81" t="s">
        <v>9</v>
      </c>
      <c r="D487" s="1037"/>
      <c r="E487" s="1037"/>
      <c r="F487" s="1038"/>
      <c r="G487" s="1038"/>
      <c r="H487" s="650" t="s">
        <v>2875</v>
      </c>
      <c r="I487" s="650" t="s">
        <v>1765</v>
      </c>
      <c r="J487" s="650" t="s">
        <v>1645</v>
      </c>
      <c r="K487" s="658">
        <v>1</v>
      </c>
      <c r="L487" s="656">
        <v>44774</v>
      </c>
      <c r="M487" s="656">
        <v>44985</v>
      </c>
      <c r="N487" s="657">
        <f t="shared" si="24"/>
        <v>30.142857142857142</v>
      </c>
      <c r="O487" s="653">
        <v>0.48</v>
      </c>
      <c r="P487" s="653">
        <f t="shared" si="23"/>
        <v>0.48</v>
      </c>
      <c r="Q487" s="655" t="str">
        <f>IF(ISNUMBER(P487),IF(P487=100%,"CUMPLIDA",IF(AND(ISNUMBER(M487),ISNUMBER(ITRC!$Q$5)), IF(M487&lt;ITRC!$Q$5,"INCUMPLIDA","PROCESO"), "VALIDAR FECHA")),"SIN VALOR AVANCE")</f>
        <v>PROCESO</v>
      </c>
      <c r="R487" s="654" t="s">
        <v>2876</v>
      </c>
    </row>
    <row r="488" spans="2:18" ht="240.75" x14ac:dyDescent="0.2">
      <c r="B488" s="80" t="s">
        <v>15</v>
      </c>
      <c r="C488" s="81" t="s">
        <v>9</v>
      </c>
      <c r="D488" s="1037"/>
      <c r="E488" s="1037"/>
      <c r="F488" s="1038"/>
      <c r="G488" s="1038"/>
      <c r="H488" s="1038" t="s">
        <v>2877</v>
      </c>
      <c r="I488" s="1038" t="s">
        <v>394</v>
      </c>
      <c r="J488" s="650" t="s">
        <v>1648</v>
      </c>
      <c r="K488" s="658">
        <v>1</v>
      </c>
      <c r="L488" s="656">
        <v>44986</v>
      </c>
      <c r="M488" s="656">
        <v>45107</v>
      </c>
      <c r="N488" s="657">
        <f t="shared" si="24"/>
        <v>17.285714285714285</v>
      </c>
      <c r="O488" s="653">
        <v>0</v>
      </c>
      <c r="P488" s="653">
        <f t="shared" si="23"/>
        <v>0</v>
      </c>
      <c r="Q488" s="655" t="str">
        <f>IF(ISNUMBER(P488),IF(P488=100%,"CUMPLIDA",IF(AND(ISNUMBER(M488),ISNUMBER(ITRC!$Q$5)), IF(M488&lt;ITRC!$Q$5,"INCUMPLIDA","PROCESO"), "VALIDAR FECHA")),"SIN VALOR AVANCE")</f>
        <v>PROCESO</v>
      </c>
      <c r="R488" s="654" t="s">
        <v>2876</v>
      </c>
    </row>
    <row r="489" spans="2:18" ht="240.75" x14ac:dyDescent="0.2">
      <c r="B489" s="80" t="s">
        <v>15</v>
      </c>
      <c r="C489" s="81" t="s">
        <v>9</v>
      </c>
      <c r="D489" s="1037"/>
      <c r="E489" s="1037"/>
      <c r="F489" s="1038"/>
      <c r="G489" s="1038"/>
      <c r="H489" s="1038"/>
      <c r="I489" s="1038"/>
      <c r="J489" s="650" t="s">
        <v>1766</v>
      </c>
      <c r="K489" s="658">
        <v>1</v>
      </c>
      <c r="L489" s="656">
        <v>44927</v>
      </c>
      <c r="M489" s="656">
        <v>45291</v>
      </c>
      <c r="N489" s="657">
        <f t="shared" si="24"/>
        <v>52</v>
      </c>
      <c r="O489" s="653">
        <v>0</v>
      </c>
      <c r="P489" s="653">
        <f t="shared" si="23"/>
        <v>0</v>
      </c>
      <c r="Q489" s="655" t="str">
        <f>IF(ISNUMBER(P489),IF(P489=100%,"CUMPLIDA",IF(AND(ISNUMBER(M489),ISNUMBER(ITRC!$Q$5)), IF(M489&lt;ITRC!$Q$5,"INCUMPLIDA","PROCESO"), "VALIDAR FECHA")),"SIN VALOR AVANCE")</f>
        <v>PROCESO</v>
      </c>
      <c r="R489" s="654" t="s">
        <v>2876</v>
      </c>
    </row>
    <row r="490" spans="2:18" ht="240.75" x14ac:dyDescent="0.2">
      <c r="B490" s="80" t="s">
        <v>15</v>
      </c>
      <c r="C490" s="81" t="s">
        <v>9</v>
      </c>
      <c r="D490" s="1037"/>
      <c r="E490" s="1037"/>
      <c r="F490" s="1038"/>
      <c r="G490" s="1038"/>
      <c r="H490" s="650" t="s">
        <v>2878</v>
      </c>
      <c r="I490" s="650" t="s">
        <v>1767</v>
      </c>
      <c r="J490" s="650" t="s">
        <v>1768</v>
      </c>
      <c r="K490" s="658">
        <v>1</v>
      </c>
      <c r="L490" s="656">
        <v>45292</v>
      </c>
      <c r="M490" s="656">
        <v>45657</v>
      </c>
      <c r="N490" s="657">
        <f t="shared" si="24"/>
        <v>52.142857142857146</v>
      </c>
      <c r="O490" s="653">
        <v>0</v>
      </c>
      <c r="P490" s="653">
        <f t="shared" si="23"/>
        <v>0</v>
      </c>
      <c r="Q490" s="655" t="str">
        <f>IF(ISNUMBER(P490),IF(P490=100%,"CUMPLIDA",IF(AND(ISNUMBER(M490),ISNUMBER(ITRC!$Q$5)), IF(M490&lt;ITRC!$Q$5,"INCUMPLIDA","PROCESO"), "VALIDAR FECHA")),"SIN VALOR AVANCE")</f>
        <v>PROCESO</v>
      </c>
      <c r="R490" s="654" t="s">
        <v>2876</v>
      </c>
    </row>
    <row r="491" spans="2:18" ht="165" x14ac:dyDescent="0.2">
      <c r="B491" s="80" t="s">
        <v>15</v>
      </c>
      <c r="C491" s="81" t="s">
        <v>9</v>
      </c>
      <c r="D491" s="1037"/>
      <c r="E491" s="1037"/>
      <c r="F491" s="1038"/>
      <c r="G491" s="1038"/>
      <c r="H491" s="650" t="s">
        <v>2879</v>
      </c>
      <c r="I491" s="650" t="s">
        <v>2880</v>
      </c>
      <c r="J491" s="650" t="s">
        <v>2881</v>
      </c>
      <c r="K491" s="658">
        <v>12</v>
      </c>
      <c r="L491" s="656">
        <v>44378</v>
      </c>
      <c r="M491" s="656">
        <v>44742</v>
      </c>
      <c r="N491" s="657">
        <f t="shared" si="24"/>
        <v>52</v>
      </c>
      <c r="O491" s="653">
        <v>1</v>
      </c>
      <c r="P491" s="653">
        <f t="shared" si="23"/>
        <v>1</v>
      </c>
      <c r="Q491" s="655" t="str">
        <f>IF(ISNUMBER(P491),IF(P491=100%,"CUMPLIDA",IF(AND(ISNUMBER(M491),ISNUMBER(ITRC!$Q$5)), IF(M491&lt;ITRC!$Q$5,"INCUMPLIDA","PROCESO"), "VALIDAR FECHA")),"SIN VALOR AVANCE")</f>
        <v>CUMPLIDA</v>
      </c>
      <c r="R491" s="87" t="s">
        <v>2882</v>
      </c>
    </row>
    <row r="492" spans="2:18" ht="90.75" x14ac:dyDescent="0.2">
      <c r="B492" s="80" t="s">
        <v>15</v>
      </c>
      <c r="C492" s="81" t="s">
        <v>9</v>
      </c>
      <c r="D492" s="1037" t="s">
        <v>2883</v>
      </c>
      <c r="E492" s="1037" t="s">
        <v>1555</v>
      </c>
      <c r="F492" s="1039" t="s">
        <v>2884</v>
      </c>
      <c r="G492" s="1039" t="s">
        <v>2885</v>
      </c>
      <c r="H492" s="650" t="s">
        <v>2886</v>
      </c>
      <c r="I492" s="650" t="s">
        <v>2887</v>
      </c>
      <c r="J492" s="650" t="s">
        <v>2888</v>
      </c>
      <c r="K492" s="658">
        <v>1</v>
      </c>
      <c r="L492" s="656">
        <v>42795</v>
      </c>
      <c r="M492" s="656">
        <v>43616</v>
      </c>
      <c r="N492" s="657">
        <f t="shared" si="24"/>
        <v>117.28571428571429</v>
      </c>
      <c r="O492" s="653">
        <v>1</v>
      </c>
      <c r="P492" s="653">
        <f t="shared" si="23"/>
        <v>1</v>
      </c>
      <c r="Q492" s="655" t="str">
        <f>IF(ISNUMBER(P492),IF(P492=100%,"CUMPLIDA",IF(AND(ISNUMBER(M492),ISNUMBER(ITRC!$Q$5)), IF(M492&lt;ITRC!$Q$5,"INCUMPLIDA","PROCESO"), "VALIDAR FECHA")),"SIN VALOR AVANCE")</f>
        <v>CUMPLIDA</v>
      </c>
      <c r="R492" s="87" t="s">
        <v>2889</v>
      </c>
    </row>
    <row r="493" spans="2:18" ht="90.75" x14ac:dyDescent="0.2">
      <c r="B493" s="80" t="s">
        <v>15</v>
      </c>
      <c r="C493" s="81" t="s">
        <v>9</v>
      </c>
      <c r="D493" s="1037"/>
      <c r="E493" s="1037"/>
      <c r="F493" s="1039"/>
      <c r="G493" s="1039"/>
      <c r="H493" s="650" t="s">
        <v>2890</v>
      </c>
      <c r="I493" s="650" t="s">
        <v>2891</v>
      </c>
      <c r="J493" s="650" t="s">
        <v>2892</v>
      </c>
      <c r="K493" s="658">
        <v>2</v>
      </c>
      <c r="L493" s="656">
        <v>42979</v>
      </c>
      <c r="M493" s="83" t="s">
        <v>2893</v>
      </c>
      <c r="N493" s="657"/>
      <c r="O493" s="653">
        <v>1</v>
      </c>
      <c r="P493" s="653">
        <f t="shared" si="23"/>
        <v>1</v>
      </c>
      <c r="Q493" s="655" t="str">
        <f>IF(ISNUMBER(P493),IF(P493=100%,"CUMPLIDA",IF(AND(ISNUMBER(M493),ISNUMBER(ITRC!$Q$5)), IF(M493&lt;ITRC!$Q$5,"INCUMPLIDA","PROCESO"), "VALIDAR FECHA")),"SIN VALOR AVANCE")</f>
        <v>CUMPLIDA</v>
      </c>
      <c r="R493" s="87" t="s">
        <v>2889</v>
      </c>
    </row>
    <row r="494" spans="2:18" ht="90.75" x14ac:dyDescent="0.2">
      <c r="B494" s="80" t="s">
        <v>15</v>
      </c>
      <c r="C494" s="81" t="s">
        <v>9</v>
      </c>
      <c r="D494" s="1037"/>
      <c r="E494" s="1037"/>
      <c r="F494" s="1039"/>
      <c r="G494" s="1039"/>
      <c r="H494" s="650" t="s">
        <v>2894</v>
      </c>
      <c r="I494" s="650" t="s">
        <v>2895</v>
      </c>
      <c r="J494" s="650" t="s">
        <v>2896</v>
      </c>
      <c r="K494" s="658">
        <v>1</v>
      </c>
      <c r="L494" s="656">
        <v>42809</v>
      </c>
      <c r="M494" s="656">
        <v>43100</v>
      </c>
      <c r="N494" s="657">
        <f t="shared" ref="N494:N519" si="25">(M494-L494)/7</f>
        <v>41.571428571428569</v>
      </c>
      <c r="O494" s="653">
        <v>1</v>
      </c>
      <c r="P494" s="653">
        <f t="shared" si="23"/>
        <v>1</v>
      </c>
      <c r="Q494" s="655" t="str">
        <f>IF(ISNUMBER(P494),IF(P494=100%,"CUMPLIDA",IF(AND(ISNUMBER(M494),ISNUMBER(ITRC!$Q$5)), IF(M494&lt;ITRC!$Q$5,"INCUMPLIDA","PROCESO"), "VALIDAR FECHA")),"SIN VALOR AVANCE")</f>
        <v>CUMPLIDA</v>
      </c>
      <c r="R494" s="87" t="s">
        <v>2889</v>
      </c>
    </row>
    <row r="495" spans="2:18" ht="90.75" x14ac:dyDescent="0.2">
      <c r="B495" s="80" t="s">
        <v>15</v>
      </c>
      <c r="C495" s="81" t="s">
        <v>9</v>
      </c>
      <c r="D495" s="1037" t="s">
        <v>2897</v>
      </c>
      <c r="E495" s="1037" t="s">
        <v>1555</v>
      </c>
      <c r="F495" s="650" t="s">
        <v>2898</v>
      </c>
      <c r="G495" s="1038" t="s">
        <v>2899</v>
      </c>
      <c r="H495" s="650" t="s">
        <v>2900</v>
      </c>
      <c r="I495" s="650" t="s">
        <v>2901</v>
      </c>
      <c r="J495" s="650" t="s">
        <v>2902</v>
      </c>
      <c r="K495" s="658">
        <v>1</v>
      </c>
      <c r="L495" s="656">
        <v>44501</v>
      </c>
      <c r="M495" s="656">
        <v>44742</v>
      </c>
      <c r="N495" s="657">
        <f t="shared" si="25"/>
        <v>34.428571428571431</v>
      </c>
      <c r="O495" s="653">
        <v>1</v>
      </c>
      <c r="P495" s="653">
        <f t="shared" si="23"/>
        <v>1</v>
      </c>
      <c r="Q495" s="655" t="str">
        <f>IF(ISNUMBER(P495),IF(P495=100%,"CUMPLIDA",IF(AND(ISNUMBER(M495),ISNUMBER(ITRC!$Q$5)), IF(M495&lt;ITRC!$Q$5,"INCUMPLIDA","PROCESO"), "VALIDAR FECHA")),"SIN VALOR AVANCE")</f>
        <v>CUMPLIDA</v>
      </c>
      <c r="R495" s="654" t="s">
        <v>2903</v>
      </c>
    </row>
    <row r="496" spans="2:18" ht="105.75" x14ac:dyDescent="0.2">
      <c r="B496" s="80" t="s">
        <v>15</v>
      </c>
      <c r="C496" s="81" t="s">
        <v>9</v>
      </c>
      <c r="D496" s="1037"/>
      <c r="E496" s="1037"/>
      <c r="F496" s="650" t="s">
        <v>2904</v>
      </c>
      <c r="G496" s="1038"/>
      <c r="H496" s="650" t="s">
        <v>2905</v>
      </c>
      <c r="I496" s="650" t="s">
        <v>2906</v>
      </c>
      <c r="J496" s="650" t="s">
        <v>2896</v>
      </c>
      <c r="K496" s="658">
        <v>34</v>
      </c>
      <c r="L496" s="656">
        <v>44501</v>
      </c>
      <c r="M496" s="656">
        <v>44742</v>
      </c>
      <c r="N496" s="657">
        <f t="shared" si="25"/>
        <v>34.428571428571431</v>
      </c>
      <c r="O496" s="653">
        <v>1</v>
      </c>
      <c r="P496" s="653">
        <f t="shared" si="23"/>
        <v>1</v>
      </c>
      <c r="Q496" s="655" t="str">
        <f>IF(ISNUMBER(P496),IF(P496=100%,"CUMPLIDA",IF(AND(ISNUMBER(M496),ISNUMBER(ITRC!$Q$5)), IF(M496&lt;ITRC!$Q$5,"INCUMPLIDA","PROCESO"), "VALIDAR FECHA")),"SIN VALOR AVANCE")</f>
        <v>CUMPLIDA</v>
      </c>
      <c r="R496" s="654" t="s">
        <v>2907</v>
      </c>
    </row>
    <row r="497" spans="2:18" ht="90.75" x14ac:dyDescent="0.2">
      <c r="B497" s="80" t="s">
        <v>15</v>
      </c>
      <c r="C497" s="81" t="s">
        <v>9</v>
      </c>
      <c r="D497" s="1037" t="s">
        <v>2908</v>
      </c>
      <c r="E497" s="1037" t="s">
        <v>1601</v>
      </c>
      <c r="F497" s="1038" t="s">
        <v>2909</v>
      </c>
      <c r="G497" s="1038" t="s">
        <v>2910</v>
      </c>
      <c r="H497" s="650" t="s">
        <v>2911</v>
      </c>
      <c r="I497" s="650" t="s">
        <v>2912</v>
      </c>
      <c r="J497" s="650" t="s">
        <v>2913</v>
      </c>
      <c r="K497" s="658">
        <v>2</v>
      </c>
      <c r="L497" s="656">
        <v>44501</v>
      </c>
      <c r="M497" s="656">
        <v>44865</v>
      </c>
      <c r="N497" s="657">
        <f t="shared" si="25"/>
        <v>52</v>
      </c>
      <c r="O497" s="653">
        <v>1</v>
      </c>
      <c r="P497" s="653">
        <f t="shared" si="23"/>
        <v>1</v>
      </c>
      <c r="Q497" s="655" t="str">
        <f>IF(ISNUMBER(P497),IF(P497=100%,"CUMPLIDA",IF(AND(ISNUMBER(M497),ISNUMBER(ITRC!$Q$5)), IF(M497&lt;ITRC!$Q$5,"INCUMPLIDA","PROCESO"), "VALIDAR FECHA")),"SIN VALOR AVANCE")</f>
        <v>CUMPLIDA</v>
      </c>
      <c r="R497" s="654" t="s">
        <v>2914</v>
      </c>
    </row>
    <row r="498" spans="2:18" ht="90.75" x14ac:dyDescent="0.2">
      <c r="B498" s="80" t="s">
        <v>15</v>
      </c>
      <c r="C498" s="81" t="s">
        <v>9</v>
      </c>
      <c r="D498" s="1037"/>
      <c r="E498" s="1037"/>
      <c r="F498" s="1038"/>
      <c r="G498" s="1038"/>
      <c r="H498" s="650" t="s">
        <v>2915</v>
      </c>
      <c r="I498" s="650" t="s">
        <v>2916</v>
      </c>
      <c r="J498" s="650" t="s">
        <v>2902</v>
      </c>
      <c r="K498" s="658">
        <v>1</v>
      </c>
      <c r="L498" s="656">
        <v>44501</v>
      </c>
      <c r="M498" s="656">
        <v>44742</v>
      </c>
      <c r="N498" s="657">
        <f t="shared" si="25"/>
        <v>34.428571428571431</v>
      </c>
      <c r="O498" s="653">
        <v>1</v>
      </c>
      <c r="P498" s="653">
        <f t="shared" si="23"/>
        <v>1</v>
      </c>
      <c r="Q498" s="655" t="str">
        <f>IF(ISNUMBER(P498),IF(P498=100%,"CUMPLIDA",IF(AND(ISNUMBER(M498),ISNUMBER(ITRC!$Q$5)), IF(M498&lt;ITRC!$Q$5,"INCUMPLIDA","PROCESO"), "VALIDAR FECHA")),"SIN VALOR AVANCE")</f>
        <v>CUMPLIDA</v>
      </c>
      <c r="R498" s="654" t="s">
        <v>2914</v>
      </c>
    </row>
    <row r="499" spans="2:18" ht="90.75" x14ac:dyDescent="0.2">
      <c r="B499" s="80" t="s">
        <v>15</v>
      </c>
      <c r="C499" s="81" t="s">
        <v>9</v>
      </c>
      <c r="D499" s="1037"/>
      <c r="E499" s="1037"/>
      <c r="F499" s="1038"/>
      <c r="G499" s="1038"/>
      <c r="H499" s="650" t="s">
        <v>2917</v>
      </c>
      <c r="I499" s="650" t="s">
        <v>2901</v>
      </c>
      <c r="J499" s="650" t="s">
        <v>2902</v>
      </c>
      <c r="K499" s="658">
        <v>1</v>
      </c>
      <c r="L499" s="656">
        <v>44501</v>
      </c>
      <c r="M499" s="656">
        <v>44742</v>
      </c>
      <c r="N499" s="657">
        <f t="shared" si="25"/>
        <v>34.428571428571431</v>
      </c>
      <c r="O499" s="653">
        <v>1</v>
      </c>
      <c r="P499" s="653">
        <f t="shared" si="23"/>
        <v>1</v>
      </c>
      <c r="Q499" s="655" t="str">
        <f>IF(ISNUMBER(P499),IF(P499=100%,"CUMPLIDA",IF(AND(ISNUMBER(M499),ISNUMBER(ITRC!$Q$5)), IF(M499&lt;ITRC!$Q$5,"INCUMPLIDA","PROCESO"), "VALIDAR FECHA")),"SIN VALOR AVANCE")</f>
        <v>CUMPLIDA</v>
      </c>
      <c r="R499" s="654" t="s">
        <v>2914</v>
      </c>
    </row>
    <row r="500" spans="2:18" ht="90.75" x14ac:dyDescent="0.2">
      <c r="B500" s="80" t="s">
        <v>15</v>
      </c>
      <c r="C500" s="81" t="s">
        <v>9</v>
      </c>
      <c r="D500" s="1037"/>
      <c r="E500" s="1037"/>
      <c r="F500" s="1038"/>
      <c r="G500" s="1038"/>
      <c r="H500" s="650" t="s">
        <v>2918</v>
      </c>
      <c r="I500" s="650" t="s">
        <v>2919</v>
      </c>
      <c r="J500" s="650" t="s">
        <v>2902</v>
      </c>
      <c r="K500" s="658">
        <v>1</v>
      </c>
      <c r="L500" s="656">
        <v>44501</v>
      </c>
      <c r="M500" s="656">
        <v>44742</v>
      </c>
      <c r="N500" s="657">
        <f t="shared" si="25"/>
        <v>34.428571428571431</v>
      </c>
      <c r="O500" s="653">
        <v>1</v>
      </c>
      <c r="P500" s="653">
        <f t="shared" si="23"/>
        <v>1</v>
      </c>
      <c r="Q500" s="655" t="str">
        <f>IF(ISNUMBER(P500),IF(P500=100%,"CUMPLIDA",IF(AND(ISNUMBER(M500),ISNUMBER(ITRC!$Q$5)), IF(M500&lt;ITRC!$Q$5,"INCUMPLIDA","PROCESO"), "VALIDAR FECHA")),"SIN VALOR AVANCE")</f>
        <v>CUMPLIDA</v>
      </c>
      <c r="R500" s="654" t="s">
        <v>2914</v>
      </c>
    </row>
    <row r="501" spans="2:18" ht="90.75" x14ac:dyDescent="0.2">
      <c r="B501" s="80" t="s">
        <v>15</v>
      </c>
      <c r="C501" s="81" t="s">
        <v>9</v>
      </c>
      <c r="D501" s="1037"/>
      <c r="E501" s="1037"/>
      <c r="F501" s="1038"/>
      <c r="G501" s="1038"/>
      <c r="H501" s="650" t="s">
        <v>2920</v>
      </c>
      <c r="I501" s="650" t="s">
        <v>2921</v>
      </c>
      <c r="J501" s="650" t="s">
        <v>2922</v>
      </c>
      <c r="K501" s="658">
        <v>2</v>
      </c>
      <c r="L501" s="656">
        <v>44501</v>
      </c>
      <c r="M501" s="656">
        <v>44742</v>
      </c>
      <c r="N501" s="657">
        <f t="shared" si="25"/>
        <v>34.428571428571431</v>
      </c>
      <c r="O501" s="653">
        <v>1</v>
      </c>
      <c r="P501" s="653">
        <f t="shared" si="23"/>
        <v>1</v>
      </c>
      <c r="Q501" s="655" t="str">
        <f>IF(ISNUMBER(P501),IF(P501=100%,"CUMPLIDA",IF(AND(ISNUMBER(M501),ISNUMBER(ITRC!$Q$5)), IF(M501&lt;ITRC!$Q$5,"INCUMPLIDA","PROCESO"), "VALIDAR FECHA")),"SIN VALOR AVANCE")</f>
        <v>CUMPLIDA</v>
      </c>
      <c r="R501" s="654" t="s">
        <v>2914</v>
      </c>
    </row>
    <row r="502" spans="2:18" ht="90.75" x14ac:dyDescent="0.2">
      <c r="B502" s="80" t="s">
        <v>15</v>
      </c>
      <c r="C502" s="81" t="s">
        <v>9</v>
      </c>
      <c r="D502" s="1037"/>
      <c r="E502" s="1037"/>
      <c r="F502" s="1038"/>
      <c r="G502" s="1038"/>
      <c r="H502" s="650" t="s">
        <v>2923</v>
      </c>
      <c r="I502" s="650" t="s">
        <v>2924</v>
      </c>
      <c r="J502" s="650" t="s">
        <v>2902</v>
      </c>
      <c r="K502" s="658">
        <v>1</v>
      </c>
      <c r="L502" s="656">
        <v>44501</v>
      </c>
      <c r="M502" s="656">
        <v>44742</v>
      </c>
      <c r="N502" s="657">
        <f t="shared" si="25"/>
        <v>34.428571428571431</v>
      </c>
      <c r="O502" s="653">
        <v>1</v>
      </c>
      <c r="P502" s="653">
        <f t="shared" si="23"/>
        <v>1</v>
      </c>
      <c r="Q502" s="655" t="str">
        <f>IF(ISNUMBER(P502),IF(P502=100%,"CUMPLIDA",IF(AND(ISNUMBER(M502),ISNUMBER(ITRC!$Q$5)), IF(M502&lt;ITRC!$Q$5,"INCUMPLIDA","PROCESO"), "VALIDAR FECHA")),"SIN VALOR AVANCE")</f>
        <v>CUMPLIDA</v>
      </c>
      <c r="R502" s="654" t="s">
        <v>2914</v>
      </c>
    </row>
    <row r="503" spans="2:18" ht="90.75" x14ac:dyDescent="0.2">
      <c r="B503" s="80" t="s">
        <v>15</v>
      </c>
      <c r="C503" s="81" t="s">
        <v>9</v>
      </c>
      <c r="D503" s="1037"/>
      <c r="E503" s="1037"/>
      <c r="F503" s="1038"/>
      <c r="G503" s="1038"/>
      <c r="H503" s="650" t="s">
        <v>2925</v>
      </c>
      <c r="I503" s="650" t="s">
        <v>2926</v>
      </c>
      <c r="J503" s="650" t="s">
        <v>2902</v>
      </c>
      <c r="K503" s="658">
        <v>1</v>
      </c>
      <c r="L503" s="656">
        <v>44501</v>
      </c>
      <c r="M503" s="656">
        <v>44742</v>
      </c>
      <c r="N503" s="657">
        <f t="shared" si="25"/>
        <v>34.428571428571431</v>
      </c>
      <c r="O503" s="653">
        <v>1</v>
      </c>
      <c r="P503" s="653">
        <f t="shared" si="23"/>
        <v>1</v>
      </c>
      <c r="Q503" s="655" t="str">
        <f>IF(ISNUMBER(P503),IF(P503=100%,"CUMPLIDA",IF(AND(ISNUMBER(M503),ISNUMBER(ITRC!$Q$5)), IF(M503&lt;ITRC!$Q$5,"INCUMPLIDA","PROCESO"), "VALIDAR FECHA")),"SIN VALOR AVANCE")</f>
        <v>CUMPLIDA</v>
      </c>
      <c r="R503" s="654" t="s">
        <v>2914</v>
      </c>
    </row>
    <row r="504" spans="2:18" ht="90.75" x14ac:dyDescent="0.2">
      <c r="B504" s="80" t="s">
        <v>15</v>
      </c>
      <c r="C504" s="81" t="s">
        <v>9</v>
      </c>
      <c r="D504" s="1037"/>
      <c r="E504" s="1037"/>
      <c r="F504" s="1038"/>
      <c r="G504" s="1038"/>
      <c r="H504" s="650" t="s">
        <v>2927</v>
      </c>
      <c r="I504" s="650" t="s">
        <v>2928</v>
      </c>
      <c r="J504" s="650" t="s">
        <v>2902</v>
      </c>
      <c r="K504" s="658">
        <v>1</v>
      </c>
      <c r="L504" s="656">
        <v>44501</v>
      </c>
      <c r="M504" s="656">
        <v>44742</v>
      </c>
      <c r="N504" s="657">
        <f t="shared" si="25"/>
        <v>34.428571428571431</v>
      </c>
      <c r="O504" s="653">
        <v>1</v>
      </c>
      <c r="P504" s="653">
        <f t="shared" si="23"/>
        <v>1</v>
      </c>
      <c r="Q504" s="655" t="str">
        <f>IF(ISNUMBER(P504),IF(P504=100%,"CUMPLIDA",IF(AND(ISNUMBER(M504),ISNUMBER(ITRC!$Q$5)), IF(M504&lt;ITRC!$Q$5,"INCUMPLIDA","PROCESO"), "VALIDAR FECHA")),"SIN VALOR AVANCE")</f>
        <v>CUMPLIDA</v>
      </c>
      <c r="R504" s="654" t="s">
        <v>2914</v>
      </c>
    </row>
    <row r="505" spans="2:18" ht="135" x14ac:dyDescent="0.2">
      <c r="B505" s="80" t="s">
        <v>15</v>
      </c>
      <c r="C505" s="81" t="s">
        <v>9</v>
      </c>
      <c r="D505" s="1037" t="s">
        <v>2929</v>
      </c>
      <c r="E505" s="1037" t="s">
        <v>2016</v>
      </c>
      <c r="F505" s="1038" t="s">
        <v>2930</v>
      </c>
      <c r="G505" s="1038" t="s">
        <v>2931</v>
      </c>
      <c r="H505" s="650" t="s">
        <v>2932</v>
      </c>
      <c r="I505" s="650" t="s">
        <v>2933</v>
      </c>
      <c r="J505" s="650" t="s">
        <v>2934</v>
      </c>
      <c r="K505" s="658">
        <v>1</v>
      </c>
      <c r="L505" s="656">
        <v>44621</v>
      </c>
      <c r="M505" s="656">
        <v>44804</v>
      </c>
      <c r="N505" s="657">
        <f t="shared" si="25"/>
        <v>26.142857142857142</v>
      </c>
      <c r="O505" s="653">
        <v>1</v>
      </c>
      <c r="P505" s="653">
        <f t="shared" si="23"/>
        <v>1</v>
      </c>
      <c r="Q505" s="655" t="str">
        <f>IF(ISNUMBER(P505),IF(P505=100%,"CUMPLIDA",IF(AND(ISNUMBER(M505),ISNUMBER(ITRC!$Q$5)), IF(M505&lt;ITRC!$Q$5,"INCUMPLIDA","PROCESO"), "VALIDAR FECHA")),"SIN VALOR AVANCE")</f>
        <v>CUMPLIDA</v>
      </c>
      <c r="R505" s="654" t="s">
        <v>476</v>
      </c>
    </row>
    <row r="506" spans="2:18" ht="135" x14ac:dyDescent="0.2">
      <c r="B506" s="80" t="s">
        <v>15</v>
      </c>
      <c r="C506" s="81" t="s">
        <v>9</v>
      </c>
      <c r="D506" s="1037"/>
      <c r="E506" s="1037"/>
      <c r="F506" s="1038"/>
      <c r="G506" s="1038"/>
      <c r="H506" s="650" t="s">
        <v>2935</v>
      </c>
      <c r="I506" s="650" t="s">
        <v>2936</v>
      </c>
      <c r="J506" s="650" t="s">
        <v>2937</v>
      </c>
      <c r="K506" s="658">
        <v>1</v>
      </c>
      <c r="L506" s="656">
        <v>44774</v>
      </c>
      <c r="M506" s="656">
        <v>44834</v>
      </c>
      <c r="N506" s="657">
        <f t="shared" si="25"/>
        <v>8.5714285714285712</v>
      </c>
      <c r="O506" s="653">
        <v>1</v>
      </c>
      <c r="P506" s="653">
        <f t="shared" si="23"/>
        <v>1</v>
      </c>
      <c r="Q506" s="655" t="str">
        <f>IF(ISNUMBER(P506),IF(P506=100%,"CUMPLIDA",IF(AND(ISNUMBER(M506),ISNUMBER(ITRC!$Q$5)), IF(M506&lt;ITRC!$Q$5,"INCUMPLIDA","PROCESO"), "VALIDAR FECHA")),"SIN VALOR AVANCE")</f>
        <v>CUMPLIDA</v>
      </c>
      <c r="R506" s="654" t="s">
        <v>476</v>
      </c>
    </row>
    <row r="507" spans="2:18" ht="210" x14ac:dyDescent="0.2">
      <c r="B507" s="80" t="s">
        <v>15</v>
      </c>
      <c r="C507" s="81" t="s">
        <v>9</v>
      </c>
      <c r="D507" s="1037"/>
      <c r="E507" s="1037"/>
      <c r="F507" s="1038"/>
      <c r="G507" s="1038"/>
      <c r="H507" s="650" t="s">
        <v>2938</v>
      </c>
      <c r="I507" s="650" t="s">
        <v>2939</v>
      </c>
      <c r="J507" s="650" t="s">
        <v>2940</v>
      </c>
      <c r="K507" s="658">
        <v>1</v>
      </c>
      <c r="L507" s="656">
        <v>44621</v>
      </c>
      <c r="M507" s="656">
        <v>44773</v>
      </c>
      <c r="N507" s="657">
        <f t="shared" si="25"/>
        <v>21.714285714285715</v>
      </c>
      <c r="O507" s="653">
        <v>1</v>
      </c>
      <c r="P507" s="653">
        <f t="shared" si="23"/>
        <v>1</v>
      </c>
      <c r="Q507" s="655" t="str">
        <f>IF(ISNUMBER(P507),IF(P507=100%,"CUMPLIDA",IF(AND(ISNUMBER(M507),ISNUMBER(ITRC!$Q$5)), IF(M507&lt;ITRC!$Q$5,"INCUMPLIDA","PROCESO"), "VALIDAR FECHA")),"SIN VALOR AVANCE")</f>
        <v>CUMPLIDA</v>
      </c>
      <c r="R507" s="654" t="s">
        <v>476</v>
      </c>
    </row>
    <row r="508" spans="2:18" ht="60" x14ac:dyDescent="0.2">
      <c r="B508" s="80" t="s">
        <v>15</v>
      </c>
      <c r="C508" s="81" t="s">
        <v>9</v>
      </c>
      <c r="D508" s="1037"/>
      <c r="E508" s="1037"/>
      <c r="F508" s="1038"/>
      <c r="G508" s="1038"/>
      <c r="H508" s="650" t="s">
        <v>2941</v>
      </c>
      <c r="I508" s="650" t="s">
        <v>239</v>
      </c>
      <c r="J508" s="650" t="s">
        <v>1645</v>
      </c>
      <c r="K508" s="658">
        <v>1</v>
      </c>
      <c r="L508" s="656">
        <v>44866</v>
      </c>
      <c r="M508" s="656">
        <v>45230</v>
      </c>
      <c r="N508" s="657">
        <f t="shared" si="25"/>
        <v>52</v>
      </c>
      <c r="O508" s="653">
        <v>0.48</v>
      </c>
      <c r="P508" s="653">
        <f t="shared" si="23"/>
        <v>0.48</v>
      </c>
      <c r="Q508" s="655" t="str">
        <f>IF(ISNUMBER(P508),IF(P508=100%,"CUMPLIDA",IF(AND(ISNUMBER(M508),ISNUMBER(ITRC!$Q$5)), IF(M508&lt;ITRC!$Q$5,"INCUMPLIDA","PROCESO"), "VALIDAR FECHA")),"SIN VALOR AVANCE")</f>
        <v>PROCESO</v>
      </c>
      <c r="R508" s="654" t="s">
        <v>476</v>
      </c>
    </row>
    <row r="509" spans="2:18" ht="60" x14ac:dyDescent="0.2">
      <c r="B509" s="80" t="s">
        <v>15</v>
      </c>
      <c r="C509" s="81" t="s">
        <v>9</v>
      </c>
      <c r="D509" s="1037"/>
      <c r="E509" s="1037"/>
      <c r="F509" s="1038"/>
      <c r="G509" s="1038"/>
      <c r="H509" s="650" t="s">
        <v>2942</v>
      </c>
      <c r="I509" s="650" t="s">
        <v>242</v>
      </c>
      <c r="J509" s="650" t="s">
        <v>1648</v>
      </c>
      <c r="K509" s="658">
        <v>1</v>
      </c>
      <c r="L509" s="656">
        <v>45231</v>
      </c>
      <c r="M509" s="656">
        <v>45443</v>
      </c>
      <c r="N509" s="657">
        <f t="shared" si="25"/>
        <v>30.285714285714285</v>
      </c>
      <c r="O509" s="653">
        <v>0</v>
      </c>
      <c r="P509" s="653">
        <f t="shared" si="23"/>
        <v>0</v>
      </c>
      <c r="Q509" s="655" t="str">
        <f>IF(ISNUMBER(P509),IF(P509=100%,"CUMPLIDA",IF(AND(ISNUMBER(M509),ISNUMBER(ITRC!$Q$5)), IF(M509&lt;ITRC!$Q$5,"INCUMPLIDA","PROCESO"), "VALIDAR FECHA")),"SIN VALOR AVANCE")</f>
        <v>PROCESO</v>
      </c>
      <c r="R509" s="654" t="s">
        <v>476</v>
      </c>
    </row>
    <row r="510" spans="2:18" ht="45.75" x14ac:dyDescent="0.2">
      <c r="B510" s="80" t="s">
        <v>15</v>
      </c>
      <c r="C510" s="81" t="s">
        <v>9</v>
      </c>
      <c r="D510" s="1037"/>
      <c r="E510" s="1037"/>
      <c r="F510" s="1038" t="s">
        <v>2943</v>
      </c>
      <c r="G510" s="1038"/>
      <c r="H510" s="650" t="s">
        <v>2944</v>
      </c>
      <c r="I510" s="650" t="s">
        <v>2945</v>
      </c>
      <c r="J510" s="650" t="s">
        <v>1766</v>
      </c>
      <c r="K510" s="658">
        <v>3</v>
      </c>
      <c r="L510" s="656">
        <v>45444</v>
      </c>
      <c r="M510" s="656">
        <v>45808</v>
      </c>
      <c r="N510" s="657">
        <f t="shared" si="25"/>
        <v>52</v>
      </c>
      <c r="O510" s="653">
        <v>0</v>
      </c>
      <c r="P510" s="653">
        <f t="shared" si="23"/>
        <v>0</v>
      </c>
      <c r="Q510" s="655" t="str">
        <f>IF(ISNUMBER(P510),IF(P510=100%,"CUMPLIDA",IF(AND(ISNUMBER(M510),ISNUMBER(ITRC!$Q$5)), IF(M510&lt;ITRC!$Q$5,"INCUMPLIDA","PROCESO"), "VALIDAR FECHA")),"SIN VALOR AVANCE")</f>
        <v>PROCESO</v>
      </c>
      <c r="R510" s="654" t="s">
        <v>476</v>
      </c>
    </row>
    <row r="511" spans="2:18" ht="45.75" x14ac:dyDescent="0.2">
      <c r="B511" s="80" t="s">
        <v>15</v>
      </c>
      <c r="C511" s="81" t="s">
        <v>9</v>
      </c>
      <c r="D511" s="1037"/>
      <c r="E511" s="1037"/>
      <c r="F511" s="1038"/>
      <c r="G511" s="1038"/>
      <c r="H511" s="650" t="s">
        <v>2944</v>
      </c>
      <c r="I511" s="650" t="s">
        <v>248</v>
      </c>
      <c r="J511" s="650" t="s">
        <v>2781</v>
      </c>
      <c r="K511" s="658">
        <v>1</v>
      </c>
      <c r="L511" s="656">
        <v>45809</v>
      </c>
      <c r="M511" s="656">
        <v>46022</v>
      </c>
      <c r="N511" s="657">
        <f t="shared" si="25"/>
        <v>30.428571428571427</v>
      </c>
      <c r="O511" s="653">
        <v>0</v>
      </c>
      <c r="P511" s="653">
        <f t="shared" si="23"/>
        <v>0</v>
      </c>
      <c r="Q511" s="655" t="str">
        <f>IF(ISNUMBER(P511),IF(P511=100%,"CUMPLIDA",IF(AND(ISNUMBER(M511),ISNUMBER(ITRC!$Q$5)), IF(M511&lt;ITRC!$Q$5,"INCUMPLIDA","PROCESO"), "VALIDAR FECHA")),"SIN VALOR AVANCE")</f>
        <v>PROCESO</v>
      </c>
      <c r="R511" s="654" t="s">
        <v>476</v>
      </c>
    </row>
    <row r="512" spans="2:18" ht="285" x14ac:dyDescent="0.2">
      <c r="B512" s="80" t="s">
        <v>15</v>
      </c>
      <c r="C512" s="81" t="s">
        <v>9</v>
      </c>
      <c r="D512" s="1037"/>
      <c r="E512" s="1037"/>
      <c r="F512" s="1038"/>
      <c r="G512" s="1038"/>
      <c r="H512" s="650" t="s">
        <v>2946</v>
      </c>
      <c r="I512" s="650" t="s">
        <v>2947</v>
      </c>
      <c r="J512" s="650" t="s">
        <v>2948</v>
      </c>
      <c r="K512" s="658">
        <v>1</v>
      </c>
      <c r="L512" s="656">
        <v>44621</v>
      </c>
      <c r="M512" s="656">
        <v>44773</v>
      </c>
      <c r="N512" s="657">
        <f t="shared" si="25"/>
        <v>21.714285714285715</v>
      </c>
      <c r="O512" s="653">
        <v>1</v>
      </c>
      <c r="P512" s="653">
        <f t="shared" si="23"/>
        <v>1</v>
      </c>
      <c r="Q512" s="655" t="str">
        <f>IF(ISNUMBER(P512),IF(P512=100%,"CUMPLIDA",IF(AND(ISNUMBER(M512),ISNUMBER(ITRC!$Q$5)), IF(M512&lt;ITRC!$Q$5,"INCUMPLIDA","PROCESO"), "VALIDAR FECHA")),"SIN VALOR AVANCE")</f>
        <v>CUMPLIDA</v>
      </c>
      <c r="R512" s="654" t="s">
        <v>476</v>
      </c>
    </row>
    <row r="513" spans="2:18" ht="135" x14ac:dyDescent="0.2">
      <c r="B513" s="80" t="s">
        <v>15</v>
      </c>
      <c r="C513" s="81" t="s">
        <v>9</v>
      </c>
      <c r="D513" s="1037"/>
      <c r="E513" s="1037"/>
      <c r="F513" s="1038"/>
      <c r="G513" s="1038"/>
      <c r="H513" s="650" t="s">
        <v>2949</v>
      </c>
      <c r="I513" s="650" t="s">
        <v>2950</v>
      </c>
      <c r="J513" s="650" t="s">
        <v>2951</v>
      </c>
      <c r="K513" s="658">
        <v>1</v>
      </c>
      <c r="L513" s="656">
        <v>44652</v>
      </c>
      <c r="M513" s="656">
        <v>44712</v>
      </c>
      <c r="N513" s="657">
        <f t="shared" si="25"/>
        <v>8.5714285714285712</v>
      </c>
      <c r="O513" s="653">
        <v>1</v>
      </c>
      <c r="P513" s="653">
        <f t="shared" si="23"/>
        <v>1</v>
      </c>
      <c r="Q513" s="655" t="str">
        <f>IF(ISNUMBER(P513),IF(P513=100%,"CUMPLIDA",IF(AND(ISNUMBER(M513),ISNUMBER(ITRC!$Q$5)), IF(M513&lt;ITRC!$Q$5,"INCUMPLIDA","PROCESO"), "VALIDAR FECHA")),"SIN VALOR AVANCE")</f>
        <v>CUMPLIDA</v>
      </c>
      <c r="R513" s="654" t="s">
        <v>476</v>
      </c>
    </row>
    <row r="514" spans="2:18" ht="135" x14ac:dyDescent="0.2">
      <c r="B514" s="80" t="s">
        <v>15</v>
      </c>
      <c r="C514" s="81" t="s">
        <v>9</v>
      </c>
      <c r="D514" s="1037"/>
      <c r="E514" s="1037"/>
      <c r="F514" s="1038"/>
      <c r="G514" s="1038"/>
      <c r="H514" s="650" t="s">
        <v>2952</v>
      </c>
      <c r="I514" s="650" t="s">
        <v>2953</v>
      </c>
      <c r="J514" s="650" t="s">
        <v>2954</v>
      </c>
      <c r="K514" s="658">
        <v>1</v>
      </c>
      <c r="L514" s="656">
        <v>44713</v>
      </c>
      <c r="M514" s="656">
        <v>44803</v>
      </c>
      <c r="N514" s="657">
        <f t="shared" si="25"/>
        <v>12.857142857142858</v>
      </c>
      <c r="O514" s="653">
        <v>1</v>
      </c>
      <c r="P514" s="653">
        <f t="shared" si="23"/>
        <v>1</v>
      </c>
      <c r="Q514" s="655" t="str">
        <f>IF(ISNUMBER(P514),IF(P514=100%,"CUMPLIDA",IF(AND(ISNUMBER(M514),ISNUMBER(ITRC!$Q$5)), IF(M514&lt;ITRC!$Q$5,"INCUMPLIDA","PROCESO"), "VALIDAR FECHA")),"SIN VALOR AVANCE")</f>
        <v>CUMPLIDA</v>
      </c>
      <c r="R514" s="654" t="s">
        <v>476</v>
      </c>
    </row>
    <row r="515" spans="2:18" ht="105" x14ac:dyDescent="0.2">
      <c r="B515" s="80" t="s">
        <v>15</v>
      </c>
      <c r="C515" s="81" t="s">
        <v>9</v>
      </c>
      <c r="D515" s="1037"/>
      <c r="E515" s="1037"/>
      <c r="F515" s="1038" t="s">
        <v>2955</v>
      </c>
      <c r="G515" s="1038"/>
      <c r="H515" s="650" t="s">
        <v>2956</v>
      </c>
      <c r="I515" s="650" t="s">
        <v>2957</v>
      </c>
      <c r="J515" s="650" t="s">
        <v>2958</v>
      </c>
      <c r="K515" s="658">
        <v>6</v>
      </c>
      <c r="L515" s="656">
        <v>44652</v>
      </c>
      <c r="M515" s="656">
        <v>44809</v>
      </c>
      <c r="N515" s="657">
        <f t="shared" si="25"/>
        <v>22.428571428571427</v>
      </c>
      <c r="O515" s="653">
        <v>1</v>
      </c>
      <c r="P515" s="653">
        <f t="shared" si="23"/>
        <v>1</v>
      </c>
      <c r="Q515" s="655" t="str">
        <f>IF(ISNUMBER(P515),IF(P515=100%,"CUMPLIDA",IF(AND(ISNUMBER(M515),ISNUMBER(ITRC!$Q$5)), IF(M515&lt;ITRC!$Q$5,"INCUMPLIDA","PROCESO"), "VALIDAR FECHA")),"SIN VALOR AVANCE")</f>
        <v>CUMPLIDA</v>
      </c>
      <c r="R515" s="654" t="s">
        <v>476</v>
      </c>
    </row>
    <row r="516" spans="2:18" ht="135" x14ac:dyDescent="0.2">
      <c r="B516" s="80" t="s">
        <v>15</v>
      </c>
      <c r="C516" s="81" t="s">
        <v>9</v>
      </c>
      <c r="D516" s="1037"/>
      <c r="E516" s="1037"/>
      <c r="F516" s="1038"/>
      <c r="G516" s="1038"/>
      <c r="H516" s="650" t="s">
        <v>2959</v>
      </c>
      <c r="I516" s="650" t="s">
        <v>2960</v>
      </c>
      <c r="J516" s="650" t="s">
        <v>2961</v>
      </c>
      <c r="K516" s="658">
        <v>6</v>
      </c>
      <c r="L516" s="656">
        <v>44656</v>
      </c>
      <c r="M516" s="656">
        <v>44819</v>
      </c>
      <c r="N516" s="657">
        <f t="shared" si="25"/>
        <v>23.285714285714285</v>
      </c>
      <c r="O516" s="653">
        <v>1</v>
      </c>
      <c r="P516" s="653">
        <f t="shared" si="23"/>
        <v>1</v>
      </c>
      <c r="Q516" s="655" t="str">
        <f>IF(ISNUMBER(P516),IF(P516=100%,"CUMPLIDA",IF(AND(ISNUMBER(M516),ISNUMBER(ITRC!$Q$5)), IF(M516&lt;ITRC!$Q$5,"INCUMPLIDA","PROCESO"), "VALIDAR FECHA")),"SIN VALOR AVANCE")</f>
        <v>CUMPLIDA</v>
      </c>
      <c r="R516" s="654" t="s">
        <v>476</v>
      </c>
    </row>
    <row r="517" spans="2:18" ht="105" x14ac:dyDescent="0.2">
      <c r="B517" s="80" t="s">
        <v>15</v>
      </c>
      <c r="C517" s="81" t="s">
        <v>9</v>
      </c>
      <c r="D517" s="1037"/>
      <c r="E517" s="1037"/>
      <c r="F517" s="1038"/>
      <c r="G517" s="1038"/>
      <c r="H517" s="650" t="s">
        <v>2962</v>
      </c>
      <c r="I517" s="650" t="s">
        <v>2957</v>
      </c>
      <c r="J517" s="650" t="s">
        <v>2958</v>
      </c>
      <c r="K517" s="658">
        <v>6</v>
      </c>
      <c r="L517" s="656">
        <v>44652</v>
      </c>
      <c r="M517" s="656">
        <v>44809</v>
      </c>
      <c r="N517" s="657">
        <f t="shared" si="25"/>
        <v>22.428571428571427</v>
      </c>
      <c r="O517" s="653">
        <v>1</v>
      </c>
      <c r="P517" s="653">
        <f t="shared" si="23"/>
        <v>1</v>
      </c>
      <c r="Q517" s="655" t="str">
        <f>IF(ISNUMBER(P517),IF(P517=100%,"CUMPLIDA",IF(AND(ISNUMBER(M517),ISNUMBER(ITRC!$Q$5)), IF(M517&lt;ITRC!$Q$5,"INCUMPLIDA","PROCESO"), "VALIDAR FECHA")),"SIN VALOR AVANCE")</f>
        <v>CUMPLIDA</v>
      </c>
      <c r="R517" s="654" t="s">
        <v>476</v>
      </c>
    </row>
    <row r="518" spans="2:18" ht="135" x14ac:dyDescent="0.2">
      <c r="B518" s="80" t="s">
        <v>15</v>
      </c>
      <c r="C518" s="81" t="s">
        <v>9</v>
      </c>
      <c r="D518" s="1037"/>
      <c r="E518" s="1037"/>
      <c r="F518" s="1038"/>
      <c r="G518" s="1038"/>
      <c r="H518" s="650" t="s">
        <v>2963</v>
      </c>
      <c r="I518" s="650" t="s">
        <v>2960</v>
      </c>
      <c r="J518" s="650" t="s">
        <v>2961</v>
      </c>
      <c r="K518" s="658">
        <v>6</v>
      </c>
      <c r="L518" s="656">
        <v>44656</v>
      </c>
      <c r="M518" s="656">
        <v>44819</v>
      </c>
      <c r="N518" s="657">
        <f t="shared" si="25"/>
        <v>23.285714285714285</v>
      </c>
      <c r="O518" s="653">
        <v>1</v>
      </c>
      <c r="P518" s="653">
        <f t="shared" si="23"/>
        <v>1</v>
      </c>
      <c r="Q518" s="655" t="str">
        <f>IF(ISNUMBER(P518),IF(P518=100%,"CUMPLIDA",IF(AND(ISNUMBER(M518),ISNUMBER(ITRC!$Q$5)), IF(M518&lt;ITRC!$Q$5,"INCUMPLIDA","PROCESO"), "VALIDAR FECHA")),"SIN VALOR AVANCE")</f>
        <v>CUMPLIDA</v>
      </c>
      <c r="R518" s="654" t="s">
        <v>476</v>
      </c>
    </row>
    <row r="519" spans="2:18" ht="210" x14ac:dyDescent="0.2">
      <c r="B519" s="80" t="s">
        <v>15</v>
      </c>
      <c r="C519" s="81" t="s">
        <v>9</v>
      </c>
      <c r="D519" s="1037"/>
      <c r="E519" s="1037"/>
      <c r="F519" s="1038"/>
      <c r="G519" s="1038"/>
      <c r="H519" s="650" t="s">
        <v>2964</v>
      </c>
      <c r="I519" s="650" t="s">
        <v>2965</v>
      </c>
      <c r="J519" s="650" t="s">
        <v>2966</v>
      </c>
      <c r="K519" s="658">
        <v>1</v>
      </c>
      <c r="L519" s="656">
        <v>44621</v>
      </c>
      <c r="M519" s="656">
        <v>44773</v>
      </c>
      <c r="N519" s="657">
        <f t="shared" si="25"/>
        <v>21.714285714285715</v>
      </c>
      <c r="O519" s="653">
        <v>1</v>
      </c>
      <c r="P519" s="653">
        <f t="shared" ref="P519:P557" si="26">O519</f>
        <v>1</v>
      </c>
      <c r="Q519" s="655" t="str">
        <f>IF(ISNUMBER(P519),IF(P519=100%,"CUMPLIDA",IF(AND(ISNUMBER(M519),ISNUMBER(ITRC!$Q$5)), IF(M519&lt;ITRC!$Q$5,"INCUMPLIDA","PROCESO"), "VALIDAR FECHA")),"SIN VALOR AVANCE")</f>
        <v>CUMPLIDA</v>
      </c>
      <c r="R519" s="654" t="s">
        <v>476</v>
      </c>
    </row>
    <row r="520" spans="2:18" ht="225" x14ac:dyDescent="0.2">
      <c r="B520" s="80" t="s">
        <v>15</v>
      </c>
      <c r="C520" s="81" t="s">
        <v>9</v>
      </c>
      <c r="D520" s="1037" t="s">
        <v>2967</v>
      </c>
      <c r="E520" s="1037" t="s">
        <v>2016</v>
      </c>
      <c r="F520" s="1038" t="s">
        <v>2968</v>
      </c>
      <c r="G520" s="1038" t="s">
        <v>2969</v>
      </c>
      <c r="H520" s="650" t="s">
        <v>2970</v>
      </c>
      <c r="I520" s="650" t="s">
        <v>2971</v>
      </c>
      <c r="J520" s="650" t="s">
        <v>2972</v>
      </c>
      <c r="K520" s="658">
        <v>1</v>
      </c>
      <c r="L520" s="656">
        <v>44805</v>
      </c>
      <c r="M520" s="656">
        <v>44834</v>
      </c>
      <c r="N520" s="657">
        <f t="shared" ref="N520:N532" si="27">(M520-L520)/7</f>
        <v>4.1428571428571432</v>
      </c>
      <c r="O520" s="653">
        <v>0.5</v>
      </c>
      <c r="P520" s="653">
        <f t="shared" si="26"/>
        <v>0.5</v>
      </c>
      <c r="Q520" s="655" t="str">
        <f>IF(ISNUMBER(P520),IF(P520=100%,"CUMPLIDA",IF(AND(ISNUMBER(M520),ISNUMBER(ITRC!$Q$5)), IF(M520&lt;ITRC!$Q$5,"INCUMPLIDA","PROCESO"), "VALIDAR FECHA")),"SIN VALOR AVANCE")</f>
        <v>INCUMPLIDA</v>
      </c>
      <c r="R520" s="654" t="s">
        <v>476</v>
      </c>
    </row>
    <row r="521" spans="2:18" ht="135.75" x14ac:dyDescent="0.2">
      <c r="B521" s="80" t="s">
        <v>15</v>
      </c>
      <c r="C521" s="81" t="s">
        <v>9</v>
      </c>
      <c r="D521" s="1037"/>
      <c r="E521" s="1037"/>
      <c r="F521" s="1038"/>
      <c r="G521" s="1038"/>
      <c r="H521" s="650" t="s">
        <v>2973</v>
      </c>
      <c r="I521" s="650" t="s">
        <v>2974</v>
      </c>
      <c r="J521" s="650" t="s">
        <v>2975</v>
      </c>
      <c r="K521" s="658">
        <v>6</v>
      </c>
      <c r="L521" s="656">
        <v>44835</v>
      </c>
      <c r="M521" s="656">
        <v>45016</v>
      </c>
      <c r="N521" s="657">
        <f t="shared" si="27"/>
        <v>25.857142857142858</v>
      </c>
      <c r="O521" s="653">
        <v>0</v>
      </c>
      <c r="P521" s="653">
        <f t="shared" si="26"/>
        <v>0</v>
      </c>
      <c r="Q521" s="655" t="str">
        <f>IF(ISNUMBER(P521),IF(P521=100%,"CUMPLIDA",IF(AND(ISNUMBER(M521),ISNUMBER(ITRC!$Q$5)), IF(M521&lt;ITRC!$Q$5,"INCUMPLIDA","PROCESO"), "VALIDAR FECHA")),"SIN VALOR AVANCE")</f>
        <v>PROCESO</v>
      </c>
      <c r="R521" s="654" t="s">
        <v>2976</v>
      </c>
    </row>
    <row r="522" spans="2:18" ht="105" x14ac:dyDescent="0.2">
      <c r="B522" s="80" t="s">
        <v>15</v>
      </c>
      <c r="C522" s="81" t="s">
        <v>9</v>
      </c>
      <c r="D522" s="1037"/>
      <c r="E522" s="1037"/>
      <c r="F522" s="1038"/>
      <c r="G522" s="1038"/>
      <c r="H522" s="650" t="s">
        <v>2977</v>
      </c>
      <c r="I522" s="650" t="s">
        <v>2978</v>
      </c>
      <c r="J522" s="650" t="s">
        <v>2979</v>
      </c>
      <c r="K522" s="653">
        <v>1</v>
      </c>
      <c r="L522" s="656">
        <v>44805</v>
      </c>
      <c r="M522" s="656">
        <v>45107</v>
      </c>
      <c r="N522" s="657">
        <f t="shared" si="27"/>
        <v>43.142857142857146</v>
      </c>
      <c r="O522" s="653">
        <v>0</v>
      </c>
      <c r="P522" s="653">
        <f t="shared" si="26"/>
        <v>0</v>
      </c>
      <c r="Q522" s="655" t="str">
        <f>IF(ISNUMBER(P522),IF(P522=100%,"CUMPLIDA",IF(AND(ISNUMBER(M522),ISNUMBER(ITRC!$Q$5)), IF(M522&lt;ITRC!$Q$5,"INCUMPLIDA","PROCESO"), "VALIDAR FECHA")),"SIN VALOR AVANCE")</f>
        <v>PROCESO</v>
      </c>
      <c r="R522" s="654" t="s">
        <v>2980</v>
      </c>
    </row>
    <row r="523" spans="2:18" ht="105" x14ac:dyDescent="0.2">
      <c r="B523" s="80" t="s">
        <v>15</v>
      </c>
      <c r="C523" s="81" t="s">
        <v>9</v>
      </c>
      <c r="D523" s="1037"/>
      <c r="E523" s="1037"/>
      <c r="F523" s="1038" t="s">
        <v>2981</v>
      </c>
      <c r="G523" s="1038"/>
      <c r="H523" s="650" t="s">
        <v>2977</v>
      </c>
      <c r="I523" s="650" t="s">
        <v>2978</v>
      </c>
      <c r="J523" s="650" t="s">
        <v>2982</v>
      </c>
      <c r="K523" s="653">
        <v>1</v>
      </c>
      <c r="L523" s="656">
        <v>45108</v>
      </c>
      <c r="M523" s="656">
        <v>45473</v>
      </c>
      <c r="N523" s="657">
        <f t="shared" si="27"/>
        <v>52.142857142857146</v>
      </c>
      <c r="O523" s="653">
        <v>0</v>
      </c>
      <c r="P523" s="653">
        <f t="shared" si="26"/>
        <v>0</v>
      </c>
      <c r="Q523" s="655" t="str">
        <f>IF(ISNUMBER(P523),IF(P523=100%,"CUMPLIDA",IF(AND(ISNUMBER(M523),ISNUMBER(ITRC!$Q$5)), IF(M523&lt;ITRC!$Q$5,"INCUMPLIDA","PROCESO"), "VALIDAR FECHA")),"SIN VALOR AVANCE")</f>
        <v>PROCESO</v>
      </c>
      <c r="R523" s="654" t="s">
        <v>2980</v>
      </c>
    </row>
    <row r="524" spans="2:18" ht="135" x14ac:dyDescent="0.2">
      <c r="B524" s="80" t="s">
        <v>15</v>
      </c>
      <c r="C524" s="81" t="s">
        <v>9</v>
      </c>
      <c r="D524" s="1037"/>
      <c r="E524" s="1037"/>
      <c r="F524" s="1038"/>
      <c r="G524" s="1038"/>
      <c r="H524" s="650" t="s">
        <v>2367</v>
      </c>
      <c r="I524" s="650" t="s">
        <v>2983</v>
      </c>
      <c r="J524" s="650" t="s">
        <v>2369</v>
      </c>
      <c r="K524" s="658">
        <v>4</v>
      </c>
      <c r="L524" s="656">
        <v>44805</v>
      </c>
      <c r="M524" s="656">
        <v>45168</v>
      </c>
      <c r="N524" s="657">
        <f t="shared" si="27"/>
        <v>51.857142857142854</v>
      </c>
      <c r="O524" s="653">
        <v>0</v>
      </c>
      <c r="P524" s="653">
        <f t="shared" si="26"/>
        <v>0</v>
      </c>
      <c r="Q524" s="655" t="str">
        <f>IF(ISNUMBER(P524),IF(P524=100%,"CUMPLIDA",IF(AND(ISNUMBER(M524),ISNUMBER(ITRC!$Q$5)), IF(M524&lt;ITRC!$Q$5,"INCUMPLIDA","PROCESO"), "VALIDAR FECHA")),"SIN VALOR AVANCE")</f>
        <v>PROCESO</v>
      </c>
      <c r="R524" s="654" t="s">
        <v>2980</v>
      </c>
    </row>
    <row r="525" spans="2:18" ht="90" x14ac:dyDescent="0.2">
      <c r="B525" s="80" t="s">
        <v>15</v>
      </c>
      <c r="C525" s="81" t="s">
        <v>9</v>
      </c>
      <c r="D525" s="1037"/>
      <c r="E525" s="1037"/>
      <c r="F525" s="1038"/>
      <c r="G525" s="1038"/>
      <c r="H525" s="650" t="s">
        <v>2383</v>
      </c>
      <c r="I525" s="650" t="s">
        <v>2384</v>
      </c>
      <c r="J525" s="650" t="s">
        <v>515</v>
      </c>
      <c r="K525" s="653">
        <v>1</v>
      </c>
      <c r="L525" s="656">
        <v>44835</v>
      </c>
      <c r="M525" s="656">
        <v>44956</v>
      </c>
      <c r="N525" s="657">
        <f t="shared" si="27"/>
        <v>17.285714285714285</v>
      </c>
      <c r="O525" s="653">
        <v>0</v>
      </c>
      <c r="P525" s="653">
        <f t="shared" si="26"/>
        <v>0</v>
      </c>
      <c r="Q525" s="655" t="str">
        <f>IF(ISNUMBER(P525),IF(P525=100%,"CUMPLIDA",IF(AND(ISNUMBER(M525),ISNUMBER(ITRC!$Q$5)), IF(M525&lt;ITRC!$Q$5,"INCUMPLIDA","PROCESO"), "VALIDAR FECHA")),"SIN VALOR AVANCE")</f>
        <v>PROCESO</v>
      </c>
      <c r="R525" s="654" t="s">
        <v>2980</v>
      </c>
    </row>
    <row r="526" spans="2:18" ht="90" x14ac:dyDescent="0.2">
      <c r="B526" s="80" t="s">
        <v>15</v>
      </c>
      <c r="C526" s="81" t="s">
        <v>9</v>
      </c>
      <c r="D526" s="1037"/>
      <c r="E526" s="1037"/>
      <c r="F526" s="1038" t="s">
        <v>2984</v>
      </c>
      <c r="G526" s="1038"/>
      <c r="H526" s="650" t="s">
        <v>2385</v>
      </c>
      <c r="I526" s="650" t="s">
        <v>2985</v>
      </c>
      <c r="J526" s="650" t="s">
        <v>518</v>
      </c>
      <c r="K526" s="658">
        <v>4</v>
      </c>
      <c r="L526" s="656">
        <v>44835</v>
      </c>
      <c r="M526" s="656">
        <v>44956</v>
      </c>
      <c r="N526" s="657">
        <f t="shared" si="27"/>
        <v>17.285714285714285</v>
      </c>
      <c r="O526" s="653">
        <v>0</v>
      </c>
      <c r="P526" s="653">
        <f t="shared" si="26"/>
        <v>0</v>
      </c>
      <c r="Q526" s="655" t="str">
        <f>IF(ISNUMBER(P526),IF(P526=100%,"CUMPLIDA",IF(AND(ISNUMBER(M526),ISNUMBER(ITRC!$Q$5)), IF(M526&lt;ITRC!$Q$5,"INCUMPLIDA","PROCESO"), "VALIDAR FECHA")),"SIN VALOR AVANCE")</f>
        <v>PROCESO</v>
      </c>
      <c r="R526" s="654" t="s">
        <v>2980</v>
      </c>
    </row>
    <row r="527" spans="2:18" ht="90.75" x14ac:dyDescent="0.2">
      <c r="B527" s="80" t="s">
        <v>15</v>
      </c>
      <c r="C527" s="81" t="s">
        <v>9</v>
      </c>
      <c r="D527" s="1037"/>
      <c r="E527" s="1037"/>
      <c r="F527" s="1038"/>
      <c r="G527" s="1038"/>
      <c r="H527" s="650" t="s">
        <v>2986</v>
      </c>
      <c r="I527" s="650" t="s">
        <v>2987</v>
      </c>
      <c r="J527" s="650" t="s">
        <v>2988</v>
      </c>
      <c r="K527" s="658">
        <v>1</v>
      </c>
      <c r="L527" s="656">
        <v>44805</v>
      </c>
      <c r="M527" s="656">
        <v>44865</v>
      </c>
      <c r="N527" s="657">
        <f t="shared" si="27"/>
        <v>8.5714285714285712</v>
      </c>
      <c r="O527" s="653">
        <v>1</v>
      </c>
      <c r="P527" s="653">
        <f t="shared" si="26"/>
        <v>1</v>
      </c>
      <c r="Q527" s="655" t="str">
        <f>IF(ISNUMBER(P527),IF(P527=100%,"CUMPLIDA",IF(AND(ISNUMBER(M527),ISNUMBER(ITRC!$Q$5)), IF(M527&lt;ITRC!$Q$5,"INCUMPLIDA","PROCESO"), "VALIDAR FECHA")),"SIN VALOR AVANCE")</f>
        <v>CUMPLIDA</v>
      </c>
      <c r="R527" s="654" t="s">
        <v>2989</v>
      </c>
    </row>
    <row r="528" spans="2:18" ht="60.75" x14ac:dyDescent="0.2">
      <c r="B528" s="80" t="s">
        <v>15</v>
      </c>
      <c r="C528" s="81" t="s">
        <v>9</v>
      </c>
      <c r="D528" s="1037"/>
      <c r="E528" s="1037"/>
      <c r="F528" s="1038"/>
      <c r="G528" s="1038"/>
      <c r="H528" s="650" t="s">
        <v>2990</v>
      </c>
      <c r="I528" s="650" t="s">
        <v>2991</v>
      </c>
      <c r="J528" s="650" t="s">
        <v>2992</v>
      </c>
      <c r="K528" s="658">
        <v>2</v>
      </c>
      <c r="L528" s="656">
        <v>44805</v>
      </c>
      <c r="M528" s="656">
        <v>44834</v>
      </c>
      <c r="N528" s="657">
        <f t="shared" si="27"/>
        <v>4.1428571428571432</v>
      </c>
      <c r="O528" s="653">
        <v>1</v>
      </c>
      <c r="P528" s="653">
        <f t="shared" si="26"/>
        <v>1</v>
      </c>
      <c r="Q528" s="655" t="str">
        <f>IF(ISNUMBER(P528),IF(P528=100%,"CUMPLIDA",IF(AND(ISNUMBER(M528),ISNUMBER(ITRC!$Q$5)), IF(M528&lt;ITRC!$Q$5,"INCUMPLIDA","PROCESO"), "VALIDAR FECHA")),"SIN VALOR AVANCE")</f>
        <v>CUMPLIDA</v>
      </c>
      <c r="R528" s="654" t="s">
        <v>2993</v>
      </c>
    </row>
    <row r="529" spans="2:18" ht="240.75" x14ac:dyDescent="0.2">
      <c r="B529" s="80" t="s">
        <v>15</v>
      </c>
      <c r="C529" s="81" t="s">
        <v>9</v>
      </c>
      <c r="D529" s="1037" t="s">
        <v>2994</v>
      </c>
      <c r="E529" s="1037"/>
      <c r="F529" s="1038"/>
      <c r="G529" s="1038"/>
      <c r="H529" s="1038" t="s">
        <v>2995</v>
      </c>
      <c r="I529" s="651" t="s">
        <v>2996</v>
      </c>
      <c r="J529" s="85" t="s">
        <v>2997</v>
      </c>
      <c r="K529" s="658">
        <v>1</v>
      </c>
      <c r="L529" s="656">
        <v>44774</v>
      </c>
      <c r="M529" s="656">
        <v>44985</v>
      </c>
      <c r="N529" s="657">
        <f t="shared" si="27"/>
        <v>30.142857142857142</v>
      </c>
      <c r="O529" s="653">
        <v>0.48</v>
      </c>
      <c r="P529" s="653">
        <f t="shared" si="26"/>
        <v>0.48</v>
      </c>
      <c r="Q529" s="655" t="str">
        <f>IF(ISNUMBER(P529),IF(P529=100%,"CUMPLIDA",IF(AND(ISNUMBER(M529),ISNUMBER(ITRC!$Q$5)), IF(M529&lt;ITRC!$Q$5,"INCUMPLIDA","PROCESO"), "VALIDAR FECHA")),"SIN VALOR AVANCE")</f>
        <v>PROCESO</v>
      </c>
      <c r="R529" s="654" t="s">
        <v>2998</v>
      </c>
    </row>
    <row r="530" spans="2:18" ht="240.75" x14ac:dyDescent="0.2">
      <c r="B530" s="80" t="s">
        <v>15</v>
      </c>
      <c r="C530" s="81" t="s">
        <v>9</v>
      </c>
      <c r="D530" s="1037"/>
      <c r="E530" s="1037"/>
      <c r="F530" s="1038"/>
      <c r="G530" s="1038"/>
      <c r="H530" s="1038"/>
      <c r="I530" s="1040" t="s">
        <v>2999</v>
      </c>
      <c r="J530" s="85" t="s">
        <v>3000</v>
      </c>
      <c r="K530" s="658">
        <v>1</v>
      </c>
      <c r="L530" s="656">
        <v>44927</v>
      </c>
      <c r="M530" s="656">
        <v>45107</v>
      </c>
      <c r="N530" s="657">
        <f t="shared" si="27"/>
        <v>25.714285714285715</v>
      </c>
      <c r="O530" s="653">
        <v>0</v>
      </c>
      <c r="P530" s="653">
        <f t="shared" si="26"/>
        <v>0</v>
      </c>
      <c r="Q530" s="655" t="str">
        <f>IF(ISNUMBER(P530),IF(P530=100%,"CUMPLIDA",IF(AND(ISNUMBER(M530),ISNUMBER(ITRC!$Q$5)), IF(M530&lt;ITRC!$Q$5,"INCUMPLIDA","PROCESO"), "VALIDAR FECHA")),"SIN VALOR AVANCE")</f>
        <v>PROCESO</v>
      </c>
      <c r="R530" s="654" t="s">
        <v>2998</v>
      </c>
    </row>
    <row r="531" spans="2:18" ht="240.75" x14ac:dyDescent="0.2">
      <c r="B531" s="80" t="s">
        <v>15</v>
      </c>
      <c r="C531" s="81" t="s">
        <v>9</v>
      </c>
      <c r="D531" s="1037"/>
      <c r="E531" s="1037"/>
      <c r="F531" s="1038"/>
      <c r="G531" s="1038"/>
      <c r="H531" s="1038"/>
      <c r="I531" s="1040"/>
      <c r="J531" s="85" t="s">
        <v>3001</v>
      </c>
      <c r="K531" s="658">
        <v>4</v>
      </c>
      <c r="L531" s="656">
        <v>44927</v>
      </c>
      <c r="M531" s="656">
        <v>45291</v>
      </c>
      <c r="N531" s="657">
        <f t="shared" si="27"/>
        <v>52</v>
      </c>
      <c r="O531" s="653">
        <v>0</v>
      </c>
      <c r="P531" s="653">
        <f t="shared" si="26"/>
        <v>0</v>
      </c>
      <c r="Q531" s="655" t="str">
        <f>IF(ISNUMBER(P531),IF(P531=100%,"CUMPLIDA",IF(AND(ISNUMBER(M531),ISNUMBER(ITRC!$Q$5)), IF(M531&lt;ITRC!$Q$5,"INCUMPLIDA","PROCESO"), "VALIDAR FECHA")),"SIN VALOR AVANCE")</f>
        <v>PROCESO</v>
      </c>
      <c r="R531" s="654" t="s">
        <v>2998</v>
      </c>
    </row>
    <row r="532" spans="2:18" ht="240.75" x14ac:dyDescent="0.2">
      <c r="B532" s="80" t="s">
        <v>15</v>
      </c>
      <c r="C532" s="81" t="s">
        <v>9</v>
      </c>
      <c r="D532" s="1037"/>
      <c r="E532" s="1037"/>
      <c r="F532" s="1038"/>
      <c r="G532" s="1038"/>
      <c r="H532" s="1038"/>
      <c r="I532" s="651" t="s">
        <v>272</v>
      </c>
      <c r="J532" s="85" t="s">
        <v>3002</v>
      </c>
      <c r="K532" s="658">
        <v>1</v>
      </c>
      <c r="L532" s="656">
        <v>45292</v>
      </c>
      <c r="M532" s="656">
        <v>45657</v>
      </c>
      <c r="N532" s="657">
        <f t="shared" si="27"/>
        <v>52.142857142857146</v>
      </c>
      <c r="O532" s="653">
        <v>0</v>
      </c>
      <c r="P532" s="653">
        <f t="shared" si="26"/>
        <v>0</v>
      </c>
      <c r="Q532" s="655" t="str">
        <f>IF(ISNUMBER(P532),IF(P532=100%,"CUMPLIDA",IF(AND(ISNUMBER(M532),ISNUMBER(ITRC!$Q$5)), IF(M532&lt;ITRC!$Q$5,"INCUMPLIDA","PROCESO"), "VALIDAR FECHA")),"SIN VALOR AVANCE")</f>
        <v>PROCESO</v>
      </c>
      <c r="R532" s="654" t="s">
        <v>2998</v>
      </c>
    </row>
    <row r="533" spans="2:18" ht="60.6" customHeight="1" x14ac:dyDescent="0.2">
      <c r="B533" s="80" t="s">
        <v>15</v>
      </c>
      <c r="C533" s="81" t="s">
        <v>9</v>
      </c>
      <c r="D533" s="1037"/>
      <c r="E533" s="1037"/>
      <c r="F533" s="1038"/>
      <c r="G533" s="1038"/>
      <c r="H533" s="650" t="s">
        <v>3003</v>
      </c>
      <c r="I533" s="650" t="s">
        <v>3004</v>
      </c>
      <c r="J533" s="650" t="s">
        <v>3005</v>
      </c>
      <c r="K533" s="658">
        <v>1</v>
      </c>
      <c r="L533" s="83" t="s">
        <v>3006</v>
      </c>
      <c r="M533" s="83" t="s">
        <v>3006</v>
      </c>
      <c r="N533" s="657"/>
      <c r="O533" s="653">
        <v>1</v>
      </c>
      <c r="P533" s="653">
        <f t="shared" si="26"/>
        <v>1</v>
      </c>
      <c r="Q533" s="655" t="str">
        <f>IF(ISNUMBER(P533),IF(P533=100%,"CUMPLIDA",IF(AND(ISNUMBER(M533),ISNUMBER(ITRC!$Q$5)), IF(M533&lt;ITRC!$Q$5,"INCUMPLIDA","PROCESO"), "VALIDAR FECHA")),"SIN VALOR AVANCE")</f>
        <v>CUMPLIDA</v>
      </c>
      <c r="R533" s="654" t="s">
        <v>3007</v>
      </c>
    </row>
    <row r="534" spans="2:18" ht="150.75" x14ac:dyDescent="0.2">
      <c r="B534" s="80" t="s">
        <v>15</v>
      </c>
      <c r="C534" s="81" t="s">
        <v>9</v>
      </c>
      <c r="D534" s="1037"/>
      <c r="E534" s="1037"/>
      <c r="F534" s="1038"/>
      <c r="G534" s="1038"/>
      <c r="H534" s="1038" t="s">
        <v>3008</v>
      </c>
      <c r="I534" s="651" t="s">
        <v>387</v>
      </c>
      <c r="J534" s="650" t="s">
        <v>388</v>
      </c>
      <c r="K534" s="658">
        <v>1</v>
      </c>
      <c r="L534" s="656">
        <v>43831</v>
      </c>
      <c r="M534" s="656">
        <v>44074</v>
      </c>
      <c r="N534" s="657">
        <f t="shared" ref="N534:N557" si="28">(M534-L534)/7</f>
        <v>34.714285714285715</v>
      </c>
      <c r="O534" s="653">
        <v>1</v>
      </c>
      <c r="P534" s="653">
        <f t="shared" si="26"/>
        <v>1</v>
      </c>
      <c r="Q534" s="655" t="str">
        <f>IF(ISNUMBER(P534),IF(P534=100%,"CUMPLIDA",IF(AND(ISNUMBER(M534),ISNUMBER(ITRC!$Q$5)), IF(M534&lt;ITRC!$Q$5,"INCUMPLIDA","PROCESO"), "VALIDAR FECHA")),"SIN VALOR AVANCE")</f>
        <v>CUMPLIDA</v>
      </c>
      <c r="R534" s="654" t="s">
        <v>3009</v>
      </c>
    </row>
    <row r="535" spans="2:18" ht="150.75" x14ac:dyDescent="0.2">
      <c r="B535" s="80" t="s">
        <v>15</v>
      </c>
      <c r="C535" s="81" t="s">
        <v>9</v>
      </c>
      <c r="D535" s="1037"/>
      <c r="E535" s="1037"/>
      <c r="F535" s="1038"/>
      <c r="G535" s="1038"/>
      <c r="H535" s="1038"/>
      <c r="I535" s="651" t="s">
        <v>390</v>
      </c>
      <c r="J535" s="650" t="s">
        <v>236</v>
      </c>
      <c r="K535" s="658">
        <v>1</v>
      </c>
      <c r="L535" s="656">
        <v>44075</v>
      </c>
      <c r="M535" s="656">
        <v>44196</v>
      </c>
      <c r="N535" s="657">
        <f t="shared" si="28"/>
        <v>17.285714285714285</v>
      </c>
      <c r="O535" s="653">
        <v>1</v>
      </c>
      <c r="P535" s="653">
        <f t="shared" si="26"/>
        <v>1</v>
      </c>
      <c r="Q535" s="655" t="str">
        <f>IF(ISNUMBER(P535),IF(P535=100%,"CUMPLIDA",IF(AND(ISNUMBER(M535),ISNUMBER(ITRC!$Q$5)), IF(M535&lt;ITRC!$Q$5,"INCUMPLIDA","PROCESO"), "VALIDAR FECHA")),"SIN VALOR AVANCE")</f>
        <v>CUMPLIDA</v>
      </c>
      <c r="R535" s="654" t="s">
        <v>3009</v>
      </c>
    </row>
    <row r="536" spans="2:18" ht="240.75" x14ac:dyDescent="0.2">
      <c r="B536" s="80" t="s">
        <v>15</v>
      </c>
      <c r="C536" s="81" t="s">
        <v>9</v>
      </c>
      <c r="D536" s="1037"/>
      <c r="E536" s="1037"/>
      <c r="F536" s="1038"/>
      <c r="G536" s="1038"/>
      <c r="H536" s="1038"/>
      <c r="I536" s="651" t="s">
        <v>2996</v>
      </c>
      <c r="J536" s="85" t="s">
        <v>2997</v>
      </c>
      <c r="K536" s="658">
        <v>1</v>
      </c>
      <c r="L536" s="656">
        <v>44774</v>
      </c>
      <c r="M536" s="656">
        <v>44985</v>
      </c>
      <c r="N536" s="657">
        <f t="shared" si="28"/>
        <v>30.142857142857142</v>
      </c>
      <c r="O536" s="653">
        <v>0.48</v>
      </c>
      <c r="P536" s="653">
        <f t="shared" si="26"/>
        <v>0.48</v>
      </c>
      <c r="Q536" s="655" t="str">
        <f>IF(ISNUMBER(P536),IF(P536=100%,"CUMPLIDA",IF(AND(ISNUMBER(M536),ISNUMBER(ITRC!$Q$5)), IF(M536&lt;ITRC!$Q$5,"INCUMPLIDA","PROCESO"), "VALIDAR FECHA")),"SIN VALOR AVANCE")</f>
        <v>PROCESO</v>
      </c>
      <c r="R536" s="654" t="s">
        <v>2998</v>
      </c>
    </row>
    <row r="537" spans="2:18" ht="240.75" x14ac:dyDescent="0.2">
      <c r="B537" s="80" t="s">
        <v>15</v>
      </c>
      <c r="C537" s="81" t="s">
        <v>9</v>
      </c>
      <c r="D537" s="1037"/>
      <c r="E537" s="1037"/>
      <c r="F537" s="1038"/>
      <c r="G537" s="1038"/>
      <c r="H537" s="1038"/>
      <c r="I537" s="1040" t="s">
        <v>2999</v>
      </c>
      <c r="J537" s="85" t="s">
        <v>3000</v>
      </c>
      <c r="K537" s="658">
        <v>1</v>
      </c>
      <c r="L537" s="656">
        <v>44986</v>
      </c>
      <c r="M537" s="656">
        <v>45107</v>
      </c>
      <c r="N537" s="657">
        <f t="shared" si="28"/>
        <v>17.285714285714285</v>
      </c>
      <c r="O537" s="653">
        <v>0</v>
      </c>
      <c r="P537" s="653">
        <f t="shared" si="26"/>
        <v>0</v>
      </c>
      <c r="Q537" s="655" t="str">
        <f>IF(ISNUMBER(P537),IF(P537=100%,"CUMPLIDA",IF(AND(ISNUMBER(M537),ISNUMBER(ITRC!$Q$5)), IF(M537&lt;ITRC!$Q$5,"INCUMPLIDA","PROCESO"), "VALIDAR FECHA")),"SIN VALOR AVANCE")</f>
        <v>PROCESO</v>
      </c>
      <c r="R537" s="654" t="s">
        <v>2998</v>
      </c>
    </row>
    <row r="538" spans="2:18" ht="240.75" x14ac:dyDescent="0.2">
      <c r="B538" s="80" t="s">
        <v>15</v>
      </c>
      <c r="C538" s="81" t="s">
        <v>9</v>
      </c>
      <c r="D538" s="1037"/>
      <c r="E538" s="1037"/>
      <c r="F538" s="1038"/>
      <c r="G538" s="1038"/>
      <c r="H538" s="1038"/>
      <c r="I538" s="1040"/>
      <c r="J538" s="85" t="s">
        <v>3001</v>
      </c>
      <c r="K538" s="658">
        <v>4</v>
      </c>
      <c r="L538" s="656">
        <v>44927</v>
      </c>
      <c r="M538" s="656">
        <v>45291</v>
      </c>
      <c r="N538" s="657">
        <f t="shared" si="28"/>
        <v>52</v>
      </c>
      <c r="O538" s="653">
        <v>0</v>
      </c>
      <c r="P538" s="653">
        <f t="shared" si="26"/>
        <v>0</v>
      </c>
      <c r="Q538" s="655" t="str">
        <f>IF(ISNUMBER(P538),IF(P538=100%,"CUMPLIDA",IF(AND(ISNUMBER(M538),ISNUMBER(ITRC!$Q$5)), IF(M538&lt;ITRC!$Q$5,"INCUMPLIDA","PROCESO"), "VALIDAR FECHA")),"SIN VALOR AVANCE")</f>
        <v>PROCESO</v>
      </c>
      <c r="R538" s="654" t="s">
        <v>2998</v>
      </c>
    </row>
    <row r="539" spans="2:18" ht="240.75" x14ac:dyDescent="0.2">
      <c r="B539" s="80" t="s">
        <v>15</v>
      </c>
      <c r="C539" s="81" t="s">
        <v>9</v>
      </c>
      <c r="D539" s="1037"/>
      <c r="E539" s="1037"/>
      <c r="F539" s="1038"/>
      <c r="G539" s="1038"/>
      <c r="H539" s="1038"/>
      <c r="I539" s="651" t="s">
        <v>272</v>
      </c>
      <c r="J539" s="85" t="s">
        <v>3002</v>
      </c>
      <c r="K539" s="658">
        <v>1</v>
      </c>
      <c r="L539" s="656">
        <v>45292</v>
      </c>
      <c r="M539" s="656">
        <v>45657</v>
      </c>
      <c r="N539" s="657">
        <f t="shared" si="28"/>
        <v>52.142857142857146</v>
      </c>
      <c r="O539" s="653">
        <v>0</v>
      </c>
      <c r="P539" s="653">
        <f t="shared" si="26"/>
        <v>0</v>
      </c>
      <c r="Q539" s="655" t="str">
        <f>IF(ISNUMBER(P539),IF(P539=100%,"CUMPLIDA",IF(AND(ISNUMBER(M539),ISNUMBER(ITRC!$Q$5)), IF(M539&lt;ITRC!$Q$5,"INCUMPLIDA","PROCESO"), "VALIDAR FECHA")),"SIN VALOR AVANCE")</f>
        <v>PROCESO</v>
      </c>
      <c r="R539" s="654" t="s">
        <v>2998</v>
      </c>
    </row>
    <row r="540" spans="2:18" ht="150.75" x14ac:dyDescent="0.2">
      <c r="B540" s="80" t="s">
        <v>15</v>
      </c>
      <c r="C540" s="81" t="s">
        <v>9</v>
      </c>
      <c r="D540" s="1037"/>
      <c r="E540" s="1037"/>
      <c r="F540" s="1038"/>
      <c r="G540" s="1038"/>
      <c r="H540" s="1038" t="s">
        <v>3010</v>
      </c>
      <c r="I540" s="651" t="s">
        <v>387</v>
      </c>
      <c r="J540" s="650" t="s">
        <v>388</v>
      </c>
      <c r="K540" s="658">
        <v>1</v>
      </c>
      <c r="L540" s="656">
        <v>43831</v>
      </c>
      <c r="M540" s="656">
        <v>44074</v>
      </c>
      <c r="N540" s="657">
        <f t="shared" si="28"/>
        <v>34.714285714285715</v>
      </c>
      <c r="O540" s="653">
        <v>1</v>
      </c>
      <c r="P540" s="653">
        <f t="shared" si="26"/>
        <v>1</v>
      </c>
      <c r="Q540" s="655" t="str">
        <f>IF(ISNUMBER(P540),IF(P540=100%,"CUMPLIDA",IF(AND(ISNUMBER(M540),ISNUMBER(ITRC!$Q$5)), IF(M540&lt;ITRC!$Q$5,"INCUMPLIDA","PROCESO"), "VALIDAR FECHA")),"SIN VALOR AVANCE")</f>
        <v>CUMPLIDA</v>
      </c>
      <c r="R540" s="654" t="s">
        <v>3009</v>
      </c>
    </row>
    <row r="541" spans="2:18" ht="150.75" x14ac:dyDescent="0.2">
      <c r="B541" s="80" t="s">
        <v>15</v>
      </c>
      <c r="C541" s="81" t="s">
        <v>9</v>
      </c>
      <c r="D541" s="1037"/>
      <c r="E541" s="1037"/>
      <c r="F541" s="1038"/>
      <c r="G541" s="1038"/>
      <c r="H541" s="1038"/>
      <c r="I541" s="651" t="s">
        <v>390</v>
      </c>
      <c r="J541" s="650" t="s">
        <v>236</v>
      </c>
      <c r="K541" s="658">
        <v>1</v>
      </c>
      <c r="L541" s="656">
        <v>44075</v>
      </c>
      <c r="M541" s="656">
        <v>44196</v>
      </c>
      <c r="N541" s="657">
        <f t="shared" si="28"/>
        <v>17.285714285714285</v>
      </c>
      <c r="O541" s="653">
        <v>1</v>
      </c>
      <c r="P541" s="653">
        <f t="shared" si="26"/>
        <v>1</v>
      </c>
      <c r="Q541" s="655" t="str">
        <f>IF(ISNUMBER(P541),IF(P541=100%,"CUMPLIDA",IF(AND(ISNUMBER(M541),ISNUMBER(ITRC!$Q$5)), IF(M541&lt;ITRC!$Q$5,"INCUMPLIDA","PROCESO"), "VALIDAR FECHA")),"SIN VALOR AVANCE")</f>
        <v>CUMPLIDA</v>
      </c>
      <c r="R541" s="654" t="s">
        <v>3009</v>
      </c>
    </row>
    <row r="542" spans="2:18" ht="240.75" x14ac:dyDescent="0.2">
      <c r="B542" s="80" t="s">
        <v>15</v>
      </c>
      <c r="C542" s="81" t="s">
        <v>9</v>
      </c>
      <c r="D542" s="1037"/>
      <c r="E542" s="1037"/>
      <c r="F542" s="1038"/>
      <c r="G542" s="1038"/>
      <c r="H542" s="1038"/>
      <c r="I542" s="651" t="s">
        <v>2996</v>
      </c>
      <c r="J542" s="85" t="s">
        <v>2997</v>
      </c>
      <c r="K542" s="658">
        <v>1</v>
      </c>
      <c r="L542" s="656">
        <v>44774</v>
      </c>
      <c r="M542" s="656">
        <v>44985</v>
      </c>
      <c r="N542" s="657">
        <f t="shared" si="28"/>
        <v>30.142857142857142</v>
      </c>
      <c r="O542" s="653">
        <v>0.48</v>
      </c>
      <c r="P542" s="653">
        <f t="shared" si="26"/>
        <v>0.48</v>
      </c>
      <c r="Q542" s="655" t="str">
        <f>IF(ISNUMBER(P542),IF(P542=100%,"CUMPLIDA",IF(AND(ISNUMBER(M542),ISNUMBER(ITRC!$Q$5)), IF(M542&lt;ITRC!$Q$5,"INCUMPLIDA","PROCESO"), "VALIDAR FECHA")),"SIN VALOR AVANCE")</f>
        <v>PROCESO</v>
      </c>
      <c r="R542" s="654" t="s">
        <v>2998</v>
      </c>
    </row>
    <row r="543" spans="2:18" ht="240.75" x14ac:dyDescent="0.2">
      <c r="B543" s="80" t="s">
        <v>15</v>
      </c>
      <c r="C543" s="81" t="s">
        <v>9</v>
      </c>
      <c r="D543" s="1037"/>
      <c r="E543" s="1037"/>
      <c r="F543" s="1038"/>
      <c r="G543" s="1038"/>
      <c r="H543" s="1038"/>
      <c r="I543" s="1040" t="s">
        <v>2999</v>
      </c>
      <c r="J543" s="85" t="s">
        <v>3000</v>
      </c>
      <c r="K543" s="658">
        <v>1</v>
      </c>
      <c r="L543" s="656">
        <v>44986</v>
      </c>
      <c r="M543" s="656">
        <v>45107</v>
      </c>
      <c r="N543" s="657">
        <f t="shared" si="28"/>
        <v>17.285714285714285</v>
      </c>
      <c r="O543" s="653">
        <v>0</v>
      </c>
      <c r="P543" s="653">
        <f t="shared" si="26"/>
        <v>0</v>
      </c>
      <c r="Q543" s="655" t="str">
        <f>IF(ISNUMBER(P543),IF(P543=100%,"CUMPLIDA",IF(AND(ISNUMBER(M543),ISNUMBER(ITRC!$Q$5)), IF(M543&lt;ITRC!$Q$5,"INCUMPLIDA","PROCESO"), "VALIDAR FECHA")),"SIN VALOR AVANCE")</f>
        <v>PROCESO</v>
      </c>
      <c r="R543" s="654" t="s">
        <v>2998</v>
      </c>
    </row>
    <row r="544" spans="2:18" ht="240.75" x14ac:dyDescent="0.2">
      <c r="B544" s="80" t="s">
        <v>15</v>
      </c>
      <c r="C544" s="81" t="s">
        <v>9</v>
      </c>
      <c r="D544" s="1037"/>
      <c r="E544" s="1037"/>
      <c r="F544" s="1038"/>
      <c r="G544" s="1038"/>
      <c r="H544" s="1038"/>
      <c r="I544" s="1040"/>
      <c r="J544" s="85" t="s">
        <v>3001</v>
      </c>
      <c r="K544" s="658">
        <v>4</v>
      </c>
      <c r="L544" s="656">
        <v>44927</v>
      </c>
      <c r="M544" s="656">
        <v>45291</v>
      </c>
      <c r="N544" s="657">
        <f t="shared" si="28"/>
        <v>52</v>
      </c>
      <c r="O544" s="653">
        <v>0</v>
      </c>
      <c r="P544" s="653">
        <f t="shared" si="26"/>
        <v>0</v>
      </c>
      <c r="Q544" s="655" t="str">
        <f>IF(ISNUMBER(P544),IF(P544=100%,"CUMPLIDA",IF(AND(ISNUMBER(M544),ISNUMBER(ITRC!$Q$5)), IF(M544&lt;ITRC!$Q$5,"INCUMPLIDA","PROCESO"), "VALIDAR FECHA")),"SIN VALOR AVANCE")</f>
        <v>PROCESO</v>
      </c>
      <c r="R544" s="654" t="s">
        <v>2998</v>
      </c>
    </row>
    <row r="545" spans="2:18" ht="240.75" x14ac:dyDescent="0.2">
      <c r="B545" s="80" t="s">
        <v>15</v>
      </c>
      <c r="C545" s="81" t="s">
        <v>9</v>
      </c>
      <c r="D545" s="1037"/>
      <c r="E545" s="1037"/>
      <c r="F545" s="1038"/>
      <c r="G545" s="1038"/>
      <c r="H545" s="1038"/>
      <c r="I545" s="651" t="s">
        <v>272</v>
      </c>
      <c r="J545" s="85" t="s">
        <v>3002</v>
      </c>
      <c r="K545" s="658">
        <v>1</v>
      </c>
      <c r="L545" s="656">
        <v>45292</v>
      </c>
      <c r="M545" s="656">
        <v>45657</v>
      </c>
      <c r="N545" s="657">
        <f t="shared" si="28"/>
        <v>52.142857142857146</v>
      </c>
      <c r="O545" s="653">
        <v>0</v>
      </c>
      <c r="P545" s="653">
        <f t="shared" si="26"/>
        <v>0</v>
      </c>
      <c r="Q545" s="655" t="str">
        <f>IF(ISNUMBER(P545),IF(P545=100%,"CUMPLIDA",IF(AND(ISNUMBER(M545),ISNUMBER(ITRC!$Q$5)), IF(M545&lt;ITRC!$Q$5,"INCUMPLIDA","PROCESO"), "VALIDAR FECHA")),"SIN VALOR AVANCE")</f>
        <v>PROCESO</v>
      </c>
      <c r="R545" s="654" t="s">
        <v>2998</v>
      </c>
    </row>
    <row r="546" spans="2:18" ht="150.75" x14ac:dyDescent="0.2">
      <c r="B546" s="80" t="s">
        <v>15</v>
      </c>
      <c r="C546" s="81" t="s">
        <v>9</v>
      </c>
      <c r="D546" s="1037"/>
      <c r="E546" s="1037"/>
      <c r="F546" s="1038"/>
      <c r="G546" s="1038"/>
      <c r="H546" s="1038" t="s">
        <v>3011</v>
      </c>
      <c r="I546" s="651" t="s">
        <v>387</v>
      </c>
      <c r="J546" s="650" t="s">
        <v>388</v>
      </c>
      <c r="K546" s="658">
        <v>1</v>
      </c>
      <c r="L546" s="656">
        <v>43831</v>
      </c>
      <c r="M546" s="656">
        <v>44074</v>
      </c>
      <c r="N546" s="657">
        <f t="shared" si="28"/>
        <v>34.714285714285715</v>
      </c>
      <c r="O546" s="653">
        <v>1</v>
      </c>
      <c r="P546" s="653">
        <f t="shared" si="26"/>
        <v>1</v>
      </c>
      <c r="Q546" s="655" t="str">
        <f>IF(ISNUMBER(P546),IF(P546=100%,"CUMPLIDA",IF(AND(ISNUMBER(M546),ISNUMBER(ITRC!$Q$5)), IF(M546&lt;ITRC!$Q$5,"INCUMPLIDA","PROCESO"), "VALIDAR FECHA")),"SIN VALOR AVANCE")</f>
        <v>CUMPLIDA</v>
      </c>
      <c r="R546" s="654" t="s">
        <v>3009</v>
      </c>
    </row>
    <row r="547" spans="2:18" ht="150.75" x14ac:dyDescent="0.2">
      <c r="B547" s="80" t="s">
        <v>15</v>
      </c>
      <c r="C547" s="81" t="s">
        <v>9</v>
      </c>
      <c r="D547" s="1037"/>
      <c r="E547" s="1037"/>
      <c r="F547" s="1038"/>
      <c r="G547" s="1038"/>
      <c r="H547" s="1038"/>
      <c r="I547" s="651" t="s">
        <v>390</v>
      </c>
      <c r="J547" s="650" t="s">
        <v>236</v>
      </c>
      <c r="K547" s="658">
        <v>1</v>
      </c>
      <c r="L547" s="656">
        <v>44075</v>
      </c>
      <c r="M547" s="656">
        <v>44196</v>
      </c>
      <c r="N547" s="657">
        <f t="shared" si="28"/>
        <v>17.285714285714285</v>
      </c>
      <c r="O547" s="653">
        <v>1</v>
      </c>
      <c r="P547" s="653">
        <f t="shared" si="26"/>
        <v>1</v>
      </c>
      <c r="Q547" s="655" t="str">
        <f>IF(ISNUMBER(P547),IF(P547=100%,"CUMPLIDA",IF(AND(ISNUMBER(M547),ISNUMBER(ITRC!$Q$5)), IF(M547&lt;ITRC!$Q$5,"INCUMPLIDA","PROCESO"), "VALIDAR FECHA")),"SIN VALOR AVANCE")</f>
        <v>CUMPLIDA</v>
      </c>
      <c r="R547" s="654" t="s">
        <v>3009</v>
      </c>
    </row>
    <row r="548" spans="2:18" ht="240.75" x14ac:dyDescent="0.2">
      <c r="B548" s="80" t="s">
        <v>15</v>
      </c>
      <c r="C548" s="81" t="s">
        <v>9</v>
      </c>
      <c r="D548" s="1037"/>
      <c r="E548" s="1037"/>
      <c r="F548" s="1038"/>
      <c r="G548" s="1038"/>
      <c r="H548" s="1038"/>
      <c r="I548" s="651" t="s">
        <v>2996</v>
      </c>
      <c r="J548" s="85" t="s">
        <v>2997</v>
      </c>
      <c r="K548" s="658">
        <v>1</v>
      </c>
      <c r="L548" s="656">
        <v>44774</v>
      </c>
      <c r="M548" s="656">
        <v>44985</v>
      </c>
      <c r="N548" s="657">
        <f t="shared" si="28"/>
        <v>30.142857142857142</v>
      </c>
      <c r="O548" s="653">
        <v>0.48</v>
      </c>
      <c r="P548" s="653">
        <f t="shared" si="26"/>
        <v>0.48</v>
      </c>
      <c r="Q548" s="655" t="str">
        <f>IF(ISNUMBER(P548),IF(P548=100%,"CUMPLIDA",IF(AND(ISNUMBER(M548),ISNUMBER(ITRC!$Q$5)), IF(M548&lt;ITRC!$Q$5,"INCUMPLIDA","PROCESO"), "VALIDAR FECHA")),"SIN VALOR AVANCE")</f>
        <v>PROCESO</v>
      </c>
      <c r="R548" s="654" t="s">
        <v>2998</v>
      </c>
    </row>
    <row r="549" spans="2:18" ht="240.75" x14ac:dyDescent="0.2">
      <c r="B549" s="80" t="s">
        <v>15</v>
      </c>
      <c r="C549" s="81" t="s">
        <v>9</v>
      </c>
      <c r="D549" s="1037"/>
      <c r="E549" s="1037"/>
      <c r="F549" s="1038"/>
      <c r="G549" s="1038"/>
      <c r="H549" s="1038"/>
      <c r="I549" s="1040" t="s">
        <v>2999</v>
      </c>
      <c r="J549" s="85" t="s">
        <v>3000</v>
      </c>
      <c r="K549" s="658">
        <v>1</v>
      </c>
      <c r="L549" s="656">
        <v>44986</v>
      </c>
      <c r="M549" s="656">
        <v>45107</v>
      </c>
      <c r="N549" s="657">
        <f t="shared" si="28"/>
        <v>17.285714285714285</v>
      </c>
      <c r="O549" s="653">
        <v>0</v>
      </c>
      <c r="P549" s="653">
        <f t="shared" si="26"/>
        <v>0</v>
      </c>
      <c r="Q549" s="655" t="str">
        <f>IF(ISNUMBER(P549),IF(P549=100%,"CUMPLIDA",IF(AND(ISNUMBER(M549),ISNUMBER(ITRC!$Q$5)), IF(M549&lt;ITRC!$Q$5,"INCUMPLIDA","PROCESO"), "VALIDAR FECHA")),"SIN VALOR AVANCE")</f>
        <v>PROCESO</v>
      </c>
      <c r="R549" s="654" t="s">
        <v>2998</v>
      </c>
    </row>
    <row r="550" spans="2:18" ht="240.75" x14ac:dyDescent="0.2">
      <c r="B550" s="80" t="s">
        <v>15</v>
      </c>
      <c r="C550" s="81" t="s">
        <v>9</v>
      </c>
      <c r="D550" s="1037"/>
      <c r="E550" s="1037"/>
      <c r="F550" s="1038"/>
      <c r="G550" s="1038"/>
      <c r="H550" s="1038"/>
      <c r="I550" s="1040"/>
      <c r="J550" s="85" t="s">
        <v>3001</v>
      </c>
      <c r="K550" s="658">
        <v>4</v>
      </c>
      <c r="L550" s="656">
        <v>44927</v>
      </c>
      <c r="M550" s="656">
        <v>45291</v>
      </c>
      <c r="N550" s="657">
        <f t="shared" si="28"/>
        <v>52</v>
      </c>
      <c r="O550" s="653">
        <v>0</v>
      </c>
      <c r="P550" s="653">
        <f t="shared" si="26"/>
        <v>0</v>
      </c>
      <c r="Q550" s="655" t="str">
        <f>IF(ISNUMBER(P550),IF(P550=100%,"CUMPLIDA",IF(AND(ISNUMBER(M550),ISNUMBER(ITRC!$Q$5)), IF(M550&lt;ITRC!$Q$5,"INCUMPLIDA","PROCESO"), "VALIDAR FECHA")),"SIN VALOR AVANCE")</f>
        <v>PROCESO</v>
      </c>
      <c r="R550" s="654" t="s">
        <v>2998</v>
      </c>
    </row>
    <row r="551" spans="2:18" ht="240.75" x14ac:dyDescent="0.2">
      <c r="B551" s="80" t="s">
        <v>15</v>
      </c>
      <c r="C551" s="81" t="s">
        <v>9</v>
      </c>
      <c r="D551" s="1037"/>
      <c r="E551" s="1037"/>
      <c r="F551" s="1038"/>
      <c r="G551" s="1038"/>
      <c r="H551" s="1038"/>
      <c r="I551" s="651" t="s">
        <v>272</v>
      </c>
      <c r="J551" s="85" t="s">
        <v>3002</v>
      </c>
      <c r="K551" s="658">
        <v>1</v>
      </c>
      <c r="L551" s="656">
        <v>45292</v>
      </c>
      <c r="M551" s="656">
        <v>45657</v>
      </c>
      <c r="N551" s="657">
        <f t="shared" si="28"/>
        <v>52.142857142857146</v>
      </c>
      <c r="O551" s="653">
        <v>0</v>
      </c>
      <c r="P551" s="653">
        <f t="shared" si="26"/>
        <v>0</v>
      </c>
      <c r="Q551" s="655" t="str">
        <f>IF(ISNUMBER(P551),IF(P551=100%,"CUMPLIDA",IF(AND(ISNUMBER(M551),ISNUMBER(ITRC!$Q$5)), IF(M551&lt;ITRC!$Q$5,"INCUMPLIDA","PROCESO"), "VALIDAR FECHA")),"SIN VALOR AVANCE")</f>
        <v>PROCESO</v>
      </c>
      <c r="R551" s="654" t="s">
        <v>2998</v>
      </c>
    </row>
    <row r="552" spans="2:18" ht="150.75" x14ac:dyDescent="0.2">
      <c r="B552" s="80" t="s">
        <v>15</v>
      </c>
      <c r="C552" s="81" t="s">
        <v>9</v>
      </c>
      <c r="D552" s="1037"/>
      <c r="E552" s="1037"/>
      <c r="F552" s="1038"/>
      <c r="G552" s="1038"/>
      <c r="H552" s="1038" t="s">
        <v>3012</v>
      </c>
      <c r="I552" s="651" t="s">
        <v>387</v>
      </c>
      <c r="J552" s="650" t="s">
        <v>388</v>
      </c>
      <c r="K552" s="658">
        <v>1</v>
      </c>
      <c r="L552" s="656">
        <v>43831</v>
      </c>
      <c r="M552" s="656">
        <v>44074</v>
      </c>
      <c r="N552" s="657">
        <f t="shared" si="28"/>
        <v>34.714285714285715</v>
      </c>
      <c r="O552" s="653">
        <v>1</v>
      </c>
      <c r="P552" s="653">
        <f t="shared" si="26"/>
        <v>1</v>
      </c>
      <c r="Q552" s="655" t="str">
        <f>IF(ISNUMBER(P552),IF(P552=100%,"CUMPLIDA",IF(AND(ISNUMBER(M552),ISNUMBER(ITRC!$Q$5)), IF(M552&lt;ITRC!$Q$5,"INCUMPLIDA","PROCESO"), "VALIDAR FECHA")),"SIN VALOR AVANCE")</f>
        <v>CUMPLIDA</v>
      </c>
      <c r="R552" s="654" t="s">
        <v>3009</v>
      </c>
    </row>
    <row r="553" spans="2:18" ht="150.75" x14ac:dyDescent="0.2">
      <c r="B553" s="80" t="s">
        <v>15</v>
      </c>
      <c r="C553" s="81" t="s">
        <v>9</v>
      </c>
      <c r="D553" s="1037"/>
      <c r="E553" s="1037"/>
      <c r="F553" s="1038"/>
      <c r="G553" s="1038"/>
      <c r="H553" s="1038"/>
      <c r="I553" s="651" t="s">
        <v>390</v>
      </c>
      <c r="J553" s="650" t="s">
        <v>236</v>
      </c>
      <c r="K553" s="658">
        <v>1</v>
      </c>
      <c r="L553" s="656">
        <v>44075</v>
      </c>
      <c r="M553" s="656">
        <v>44196</v>
      </c>
      <c r="N553" s="657">
        <f t="shared" si="28"/>
        <v>17.285714285714285</v>
      </c>
      <c r="O553" s="653">
        <v>1</v>
      </c>
      <c r="P553" s="653">
        <f t="shared" si="26"/>
        <v>1</v>
      </c>
      <c r="Q553" s="655" t="str">
        <f>IF(ISNUMBER(P553),IF(P553=100%,"CUMPLIDA",IF(AND(ISNUMBER(M553),ISNUMBER(ITRC!$Q$5)), IF(M553&lt;ITRC!$Q$5,"INCUMPLIDA","PROCESO"), "VALIDAR FECHA")),"SIN VALOR AVANCE")</f>
        <v>CUMPLIDA</v>
      </c>
      <c r="R553" s="654" t="s">
        <v>3009</v>
      </c>
    </row>
    <row r="554" spans="2:18" ht="240.75" x14ac:dyDescent="0.2">
      <c r="B554" s="80" t="s">
        <v>15</v>
      </c>
      <c r="C554" s="81" t="s">
        <v>9</v>
      </c>
      <c r="D554" s="1037"/>
      <c r="E554" s="1037"/>
      <c r="F554" s="1038"/>
      <c r="G554" s="1038"/>
      <c r="H554" s="1038"/>
      <c r="I554" s="651" t="s">
        <v>2996</v>
      </c>
      <c r="J554" s="85" t="s">
        <v>2997</v>
      </c>
      <c r="K554" s="658">
        <v>1</v>
      </c>
      <c r="L554" s="656">
        <v>44774</v>
      </c>
      <c r="M554" s="656">
        <v>44985</v>
      </c>
      <c r="N554" s="657">
        <f t="shared" si="28"/>
        <v>30.142857142857142</v>
      </c>
      <c r="O554" s="653">
        <v>0.48</v>
      </c>
      <c r="P554" s="653">
        <f t="shared" si="26"/>
        <v>0.48</v>
      </c>
      <c r="Q554" s="655" t="str">
        <f>IF(ISNUMBER(P554),IF(P554=100%,"CUMPLIDA",IF(AND(ISNUMBER(M554),ISNUMBER(ITRC!$Q$5)), IF(M554&lt;ITRC!$Q$5,"INCUMPLIDA","PROCESO"), "VALIDAR FECHA")),"SIN VALOR AVANCE")</f>
        <v>PROCESO</v>
      </c>
      <c r="R554" s="654" t="s">
        <v>2998</v>
      </c>
    </row>
    <row r="555" spans="2:18" ht="240.75" x14ac:dyDescent="0.2">
      <c r="B555" s="80" t="s">
        <v>15</v>
      </c>
      <c r="C555" s="81" t="s">
        <v>9</v>
      </c>
      <c r="D555" s="1037"/>
      <c r="E555" s="1037"/>
      <c r="F555" s="1038"/>
      <c r="G555" s="1038"/>
      <c r="H555" s="1038"/>
      <c r="I555" s="1040" t="s">
        <v>2999</v>
      </c>
      <c r="J555" s="85" t="s">
        <v>3000</v>
      </c>
      <c r="K555" s="658">
        <v>1</v>
      </c>
      <c r="L555" s="656">
        <v>44986</v>
      </c>
      <c r="M555" s="656">
        <v>45107</v>
      </c>
      <c r="N555" s="657">
        <f t="shared" si="28"/>
        <v>17.285714285714285</v>
      </c>
      <c r="O555" s="653">
        <v>0</v>
      </c>
      <c r="P555" s="653">
        <f t="shared" si="26"/>
        <v>0</v>
      </c>
      <c r="Q555" s="655" t="str">
        <f>IF(ISNUMBER(P555),IF(P555=100%,"CUMPLIDA",IF(AND(ISNUMBER(M555),ISNUMBER(ITRC!$Q$5)), IF(M555&lt;ITRC!$Q$5,"INCUMPLIDA","PROCESO"), "VALIDAR FECHA")),"SIN VALOR AVANCE")</f>
        <v>PROCESO</v>
      </c>
      <c r="R555" s="654" t="s">
        <v>2998</v>
      </c>
    </row>
    <row r="556" spans="2:18" ht="240.75" x14ac:dyDescent="0.2">
      <c r="B556" s="80" t="s">
        <v>15</v>
      </c>
      <c r="C556" s="81" t="s">
        <v>9</v>
      </c>
      <c r="D556" s="1037"/>
      <c r="E556" s="1037"/>
      <c r="F556" s="1038"/>
      <c r="G556" s="1038"/>
      <c r="H556" s="1038"/>
      <c r="I556" s="1040"/>
      <c r="J556" s="85" t="s">
        <v>3001</v>
      </c>
      <c r="K556" s="658">
        <v>4</v>
      </c>
      <c r="L556" s="656">
        <v>44927</v>
      </c>
      <c r="M556" s="656">
        <v>45291</v>
      </c>
      <c r="N556" s="657">
        <f t="shared" si="28"/>
        <v>52</v>
      </c>
      <c r="O556" s="653">
        <v>0</v>
      </c>
      <c r="P556" s="653">
        <f t="shared" si="26"/>
        <v>0</v>
      </c>
      <c r="Q556" s="655" t="str">
        <f>IF(ISNUMBER(P556),IF(P556=100%,"CUMPLIDA",IF(AND(ISNUMBER(M556),ISNUMBER(ITRC!$Q$5)), IF(M556&lt;ITRC!$Q$5,"INCUMPLIDA","PROCESO"), "VALIDAR FECHA")),"SIN VALOR AVANCE")</f>
        <v>PROCESO</v>
      </c>
      <c r="R556" s="654" t="s">
        <v>2998</v>
      </c>
    </row>
    <row r="557" spans="2:18" ht="240.75" x14ac:dyDescent="0.2">
      <c r="B557" s="80" t="s">
        <v>15</v>
      </c>
      <c r="C557" s="81" t="s">
        <v>9</v>
      </c>
      <c r="D557" s="1037"/>
      <c r="E557" s="1037"/>
      <c r="F557" s="1038"/>
      <c r="G557" s="1038"/>
      <c r="H557" s="1038"/>
      <c r="I557" s="651" t="s">
        <v>272</v>
      </c>
      <c r="J557" s="85" t="s">
        <v>3002</v>
      </c>
      <c r="K557" s="658">
        <v>1</v>
      </c>
      <c r="L557" s="656">
        <v>45292</v>
      </c>
      <c r="M557" s="656">
        <v>45657</v>
      </c>
      <c r="N557" s="657">
        <f t="shared" si="28"/>
        <v>52.142857142857146</v>
      </c>
      <c r="O557" s="653">
        <v>0</v>
      </c>
      <c r="P557" s="653">
        <f t="shared" si="26"/>
        <v>0</v>
      </c>
      <c r="Q557" s="655" t="str">
        <f>IF(ISNUMBER(P557),IF(P557=100%,"CUMPLIDA",IF(AND(ISNUMBER(M557),ISNUMBER(ITRC!$Q$5)), IF(M557&lt;ITRC!$Q$5,"INCUMPLIDA","PROCESO"), "VALIDAR FECHA")),"SIN VALOR AVANCE")</f>
        <v>PROCESO</v>
      </c>
      <c r="R557" s="654" t="s">
        <v>2998</v>
      </c>
    </row>
    <row r="558" spans="2:18" x14ac:dyDescent="0.2">
      <c r="O558" s="673"/>
    </row>
    <row r="559" spans="2:18" x14ac:dyDescent="0.2">
      <c r="O559" s="673"/>
    </row>
    <row r="560" spans="2:18" x14ac:dyDescent="0.2">
      <c r="O560" s="673"/>
    </row>
    <row r="561" spans="15:15" x14ac:dyDescent="0.2">
      <c r="O561" s="673"/>
    </row>
    <row r="562" spans="15:15" x14ac:dyDescent="0.2">
      <c r="O562" s="673"/>
    </row>
    <row r="563" spans="15:15" x14ac:dyDescent="0.2">
      <c r="O563" s="673"/>
    </row>
    <row r="564" spans="15:15" x14ac:dyDescent="0.2">
      <c r="O564" s="673"/>
    </row>
    <row r="565" spans="15:15" x14ac:dyDescent="0.2">
      <c r="O565" s="673"/>
    </row>
    <row r="566" spans="15:15" x14ac:dyDescent="0.2">
      <c r="O566" s="673"/>
    </row>
    <row r="567" spans="15:15" x14ac:dyDescent="0.2">
      <c r="O567" s="673"/>
    </row>
    <row r="568" spans="15:15" x14ac:dyDescent="0.2">
      <c r="O568" s="673"/>
    </row>
    <row r="569" spans="15:15" x14ac:dyDescent="0.2">
      <c r="O569" s="673"/>
    </row>
    <row r="570" spans="15:15" x14ac:dyDescent="0.2">
      <c r="O570" s="673"/>
    </row>
    <row r="571" spans="15:15" x14ac:dyDescent="0.2">
      <c r="O571" s="673"/>
    </row>
    <row r="572" spans="15:15" x14ac:dyDescent="0.2">
      <c r="O572" s="673"/>
    </row>
    <row r="573" spans="15:15" x14ac:dyDescent="0.2">
      <c r="O573" s="673"/>
    </row>
    <row r="574" spans="15:15" x14ac:dyDescent="0.2">
      <c r="O574" s="673"/>
    </row>
    <row r="575" spans="15:15" x14ac:dyDescent="0.2">
      <c r="O575" s="673"/>
    </row>
    <row r="576" spans="15:15" x14ac:dyDescent="0.2">
      <c r="O576" s="673"/>
    </row>
    <row r="577" spans="15:15" x14ac:dyDescent="0.2">
      <c r="O577" s="673"/>
    </row>
    <row r="578" spans="15:15" x14ac:dyDescent="0.2">
      <c r="O578" s="673"/>
    </row>
    <row r="579" spans="15:15" x14ac:dyDescent="0.2">
      <c r="O579" s="673"/>
    </row>
    <row r="580" spans="15:15" x14ac:dyDescent="0.2">
      <c r="O580" s="673"/>
    </row>
    <row r="581" spans="15:15" x14ac:dyDescent="0.2">
      <c r="O581" s="673"/>
    </row>
    <row r="582" spans="15:15" x14ac:dyDescent="0.2">
      <c r="O582" s="673"/>
    </row>
    <row r="583" spans="15:15" x14ac:dyDescent="0.2">
      <c r="O583" s="673"/>
    </row>
    <row r="584" spans="15:15" x14ac:dyDescent="0.2">
      <c r="O584" s="673"/>
    </row>
    <row r="585" spans="15:15" x14ac:dyDescent="0.2">
      <c r="O585" s="673"/>
    </row>
    <row r="586" spans="15:15" x14ac:dyDescent="0.2">
      <c r="O586" s="673"/>
    </row>
    <row r="587" spans="15:15" x14ac:dyDescent="0.2">
      <c r="O587" s="673"/>
    </row>
    <row r="588" spans="15:15" x14ac:dyDescent="0.2">
      <c r="O588" s="673"/>
    </row>
    <row r="589" spans="15:15" x14ac:dyDescent="0.2">
      <c r="O589" s="673"/>
    </row>
    <row r="590" spans="15:15" x14ac:dyDescent="0.2">
      <c r="O590" s="673"/>
    </row>
    <row r="591" spans="15:15" x14ac:dyDescent="0.2">
      <c r="O591" s="673"/>
    </row>
    <row r="592" spans="15:15" x14ac:dyDescent="0.2">
      <c r="O592" s="673"/>
    </row>
    <row r="593" spans="15:15" x14ac:dyDescent="0.2">
      <c r="O593" s="673"/>
    </row>
    <row r="594" spans="15:15" x14ac:dyDescent="0.2">
      <c r="O594" s="673"/>
    </row>
    <row r="595" spans="15:15" x14ac:dyDescent="0.2">
      <c r="O595" s="673"/>
    </row>
    <row r="596" spans="15:15" x14ac:dyDescent="0.2">
      <c r="O596" s="673"/>
    </row>
    <row r="597" spans="15:15" x14ac:dyDescent="0.2">
      <c r="O597" s="673"/>
    </row>
    <row r="598" spans="15:15" x14ac:dyDescent="0.2">
      <c r="O598" s="673"/>
    </row>
    <row r="599" spans="15:15" x14ac:dyDescent="0.2">
      <c r="O599" s="673"/>
    </row>
    <row r="600" spans="15:15" x14ac:dyDescent="0.2">
      <c r="O600" s="673"/>
    </row>
    <row r="601" spans="15:15" x14ac:dyDescent="0.2">
      <c r="O601" s="673"/>
    </row>
    <row r="602" spans="15:15" x14ac:dyDescent="0.2">
      <c r="O602" s="673"/>
    </row>
    <row r="603" spans="15:15" x14ac:dyDescent="0.2">
      <c r="O603" s="673"/>
    </row>
    <row r="604" spans="15:15" x14ac:dyDescent="0.2">
      <c r="O604" s="673"/>
    </row>
    <row r="605" spans="15:15" x14ac:dyDescent="0.2">
      <c r="O605" s="673"/>
    </row>
    <row r="606" spans="15:15" x14ac:dyDescent="0.2">
      <c r="O606" s="673"/>
    </row>
    <row r="607" spans="15:15" x14ac:dyDescent="0.2">
      <c r="O607" s="673"/>
    </row>
    <row r="608" spans="15:15" x14ac:dyDescent="0.2">
      <c r="O608" s="673"/>
    </row>
    <row r="609" spans="15:15" x14ac:dyDescent="0.2">
      <c r="O609" s="673"/>
    </row>
    <row r="610" spans="15:15" x14ac:dyDescent="0.2">
      <c r="O610" s="673"/>
    </row>
    <row r="611" spans="15:15" x14ac:dyDescent="0.2">
      <c r="O611" s="673"/>
    </row>
    <row r="612" spans="15:15" x14ac:dyDescent="0.2">
      <c r="O612" s="673"/>
    </row>
    <row r="613" spans="15:15" x14ac:dyDescent="0.2">
      <c r="O613" s="673"/>
    </row>
    <row r="614" spans="15:15" x14ac:dyDescent="0.2">
      <c r="O614" s="673"/>
    </row>
    <row r="615" spans="15:15" x14ac:dyDescent="0.2">
      <c r="O615" s="673"/>
    </row>
    <row r="616" spans="15:15" x14ac:dyDescent="0.2">
      <c r="O616" s="673"/>
    </row>
    <row r="617" spans="15:15" x14ac:dyDescent="0.2">
      <c r="O617" s="673"/>
    </row>
    <row r="618" spans="15:15" x14ac:dyDescent="0.2">
      <c r="O618" s="673"/>
    </row>
    <row r="619" spans="15:15" x14ac:dyDescent="0.2">
      <c r="O619" s="673"/>
    </row>
    <row r="620" spans="15:15" x14ac:dyDescent="0.2">
      <c r="O620" s="673"/>
    </row>
    <row r="621" spans="15:15" x14ac:dyDescent="0.2">
      <c r="O621" s="673"/>
    </row>
    <row r="622" spans="15:15" x14ac:dyDescent="0.2">
      <c r="O622" s="673"/>
    </row>
    <row r="623" spans="15:15" x14ac:dyDescent="0.2">
      <c r="O623" s="673"/>
    </row>
    <row r="624" spans="15:15" x14ac:dyDescent="0.2">
      <c r="O624" s="673"/>
    </row>
    <row r="625" spans="15:15" x14ac:dyDescent="0.2">
      <c r="O625" s="673"/>
    </row>
    <row r="626" spans="15:15" x14ac:dyDescent="0.2">
      <c r="O626" s="673"/>
    </row>
    <row r="627" spans="15:15" x14ac:dyDescent="0.2">
      <c r="O627" s="673"/>
    </row>
    <row r="628" spans="15:15" x14ac:dyDescent="0.2">
      <c r="O628" s="673"/>
    </row>
    <row r="629" spans="15:15" x14ac:dyDescent="0.2">
      <c r="O629" s="673"/>
    </row>
    <row r="630" spans="15:15" x14ac:dyDescent="0.2">
      <c r="O630" s="673"/>
    </row>
    <row r="631" spans="15:15" x14ac:dyDescent="0.2">
      <c r="O631" s="673"/>
    </row>
    <row r="632" spans="15:15" x14ac:dyDescent="0.2">
      <c r="O632" s="673"/>
    </row>
    <row r="633" spans="15:15" x14ac:dyDescent="0.2">
      <c r="O633" s="673"/>
    </row>
    <row r="634" spans="15:15" x14ac:dyDescent="0.2">
      <c r="O634" s="673"/>
    </row>
    <row r="635" spans="15:15" x14ac:dyDescent="0.2">
      <c r="O635" s="673"/>
    </row>
    <row r="636" spans="15:15" x14ac:dyDescent="0.2">
      <c r="O636" s="673"/>
    </row>
    <row r="637" spans="15:15" x14ac:dyDescent="0.2">
      <c r="O637" s="673"/>
    </row>
    <row r="638" spans="15:15" x14ac:dyDescent="0.2">
      <c r="O638" s="673"/>
    </row>
    <row r="639" spans="15:15" x14ac:dyDescent="0.2">
      <c r="O639" s="673"/>
    </row>
    <row r="640" spans="15:15" x14ac:dyDescent="0.2">
      <c r="O640" s="673"/>
    </row>
    <row r="641" spans="15:15" x14ac:dyDescent="0.2">
      <c r="O641" s="673"/>
    </row>
    <row r="642" spans="15:15" x14ac:dyDescent="0.2">
      <c r="O642" s="673"/>
    </row>
    <row r="643" spans="15:15" x14ac:dyDescent="0.2">
      <c r="O643" s="673"/>
    </row>
    <row r="644" spans="15:15" x14ac:dyDescent="0.2">
      <c r="O644" s="673"/>
    </row>
    <row r="645" spans="15:15" x14ac:dyDescent="0.2">
      <c r="O645" s="673"/>
    </row>
    <row r="646" spans="15:15" x14ac:dyDescent="0.2">
      <c r="O646" s="673"/>
    </row>
    <row r="647" spans="15:15" x14ac:dyDescent="0.2">
      <c r="O647" s="673"/>
    </row>
    <row r="648" spans="15:15" x14ac:dyDescent="0.2">
      <c r="O648" s="673"/>
    </row>
    <row r="649" spans="15:15" x14ac:dyDescent="0.2">
      <c r="O649" s="673"/>
    </row>
    <row r="650" spans="15:15" x14ac:dyDescent="0.2">
      <c r="O650" s="673"/>
    </row>
    <row r="651" spans="15:15" x14ac:dyDescent="0.2">
      <c r="O651" s="673"/>
    </row>
    <row r="652" spans="15:15" x14ac:dyDescent="0.2">
      <c r="O652" s="673"/>
    </row>
    <row r="653" spans="15:15" x14ac:dyDescent="0.2">
      <c r="O653" s="673"/>
    </row>
    <row r="654" spans="15:15" x14ac:dyDescent="0.2">
      <c r="O654" s="673"/>
    </row>
    <row r="655" spans="15:15" x14ac:dyDescent="0.2">
      <c r="O655" s="673"/>
    </row>
    <row r="656" spans="15:15" x14ac:dyDescent="0.2">
      <c r="O656" s="673"/>
    </row>
    <row r="657" spans="15:15" x14ac:dyDescent="0.2">
      <c r="O657" s="673"/>
    </row>
    <row r="658" spans="15:15" x14ac:dyDescent="0.2">
      <c r="O658" s="673"/>
    </row>
    <row r="659" spans="15:15" x14ac:dyDescent="0.2">
      <c r="O659" s="673"/>
    </row>
    <row r="660" spans="15:15" x14ac:dyDescent="0.2">
      <c r="O660" s="673"/>
    </row>
    <row r="661" spans="15:15" x14ac:dyDescent="0.2">
      <c r="O661" s="673"/>
    </row>
    <row r="662" spans="15:15" x14ac:dyDescent="0.2">
      <c r="O662" s="673"/>
    </row>
    <row r="663" spans="15:15" x14ac:dyDescent="0.2">
      <c r="O663" s="673"/>
    </row>
    <row r="664" spans="15:15" x14ac:dyDescent="0.2">
      <c r="O664" s="673"/>
    </row>
    <row r="665" spans="15:15" x14ac:dyDescent="0.2">
      <c r="O665" s="673"/>
    </row>
    <row r="666" spans="15:15" x14ac:dyDescent="0.2">
      <c r="O666" s="673"/>
    </row>
    <row r="667" spans="15:15" x14ac:dyDescent="0.2">
      <c r="O667" s="673"/>
    </row>
    <row r="668" spans="15:15" x14ac:dyDescent="0.2">
      <c r="O668" s="673"/>
    </row>
    <row r="669" spans="15:15" x14ac:dyDescent="0.2">
      <c r="O669" s="673"/>
    </row>
    <row r="670" spans="15:15" x14ac:dyDescent="0.2">
      <c r="O670" s="673"/>
    </row>
    <row r="671" spans="15:15" x14ac:dyDescent="0.2">
      <c r="O671" s="673"/>
    </row>
    <row r="672" spans="15:15" x14ac:dyDescent="0.2">
      <c r="O672" s="673"/>
    </row>
    <row r="673" spans="15:15" x14ac:dyDescent="0.2">
      <c r="O673" s="673"/>
    </row>
    <row r="674" spans="15:15" x14ac:dyDescent="0.2">
      <c r="O674" s="673"/>
    </row>
    <row r="675" spans="15:15" x14ac:dyDescent="0.2">
      <c r="O675" s="673"/>
    </row>
    <row r="676" spans="15:15" x14ac:dyDescent="0.2">
      <c r="O676" s="673"/>
    </row>
    <row r="677" spans="15:15" x14ac:dyDescent="0.2">
      <c r="O677" s="673"/>
    </row>
    <row r="678" spans="15:15" x14ac:dyDescent="0.2">
      <c r="O678" s="673"/>
    </row>
    <row r="679" spans="15:15" x14ac:dyDescent="0.2">
      <c r="O679" s="673"/>
    </row>
    <row r="680" spans="15:15" x14ac:dyDescent="0.2">
      <c r="O680" s="673"/>
    </row>
    <row r="681" spans="15:15" x14ac:dyDescent="0.2">
      <c r="O681" s="673"/>
    </row>
    <row r="682" spans="15:15" x14ac:dyDescent="0.2">
      <c r="O682" s="673"/>
    </row>
    <row r="683" spans="15:15" x14ac:dyDescent="0.2">
      <c r="O683" s="673"/>
    </row>
    <row r="684" spans="15:15" x14ac:dyDescent="0.2">
      <c r="O684" s="673"/>
    </row>
    <row r="685" spans="15:15" x14ac:dyDescent="0.2">
      <c r="O685" s="673"/>
    </row>
    <row r="686" spans="15:15" x14ac:dyDescent="0.2">
      <c r="O686" s="673"/>
    </row>
    <row r="687" spans="15:15" x14ac:dyDescent="0.2">
      <c r="O687" s="673"/>
    </row>
    <row r="688" spans="15:15" x14ac:dyDescent="0.2">
      <c r="O688" s="673"/>
    </row>
    <row r="689" spans="15:15" x14ac:dyDescent="0.2">
      <c r="O689" s="673"/>
    </row>
    <row r="690" spans="15:15" x14ac:dyDescent="0.2">
      <c r="O690" s="673"/>
    </row>
    <row r="691" spans="15:15" x14ac:dyDescent="0.2">
      <c r="O691" s="673"/>
    </row>
    <row r="692" spans="15:15" x14ac:dyDescent="0.2">
      <c r="O692" s="673"/>
    </row>
    <row r="693" spans="15:15" x14ac:dyDescent="0.2">
      <c r="O693" s="673"/>
    </row>
    <row r="694" spans="15:15" x14ac:dyDescent="0.2">
      <c r="O694" s="673"/>
    </row>
    <row r="695" spans="15:15" x14ac:dyDescent="0.2">
      <c r="O695" s="673"/>
    </row>
    <row r="696" spans="15:15" x14ac:dyDescent="0.2">
      <c r="O696" s="673"/>
    </row>
    <row r="697" spans="15:15" x14ac:dyDescent="0.2">
      <c r="O697" s="673"/>
    </row>
    <row r="698" spans="15:15" x14ac:dyDescent="0.2">
      <c r="O698" s="673"/>
    </row>
    <row r="699" spans="15:15" x14ac:dyDescent="0.2">
      <c r="O699" s="673"/>
    </row>
    <row r="700" spans="15:15" x14ac:dyDescent="0.2">
      <c r="O700" s="673"/>
    </row>
    <row r="701" spans="15:15" x14ac:dyDescent="0.2">
      <c r="O701" s="673"/>
    </row>
    <row r="702" spans="15:15" x14ac:dyDescent="0.2">
      <c r="O702" s="673"/>
    </row>
    <row r="703" spans="15:15" x14ac:dyDescent="0.2">
      <c r="O703" s="673"/>
    </row>
    <row r="704" spans="15:15" x14ac:dyDescent="0.2">
      <c r="O704" s="673"/>
    </row>
    <row r="705" spans="15:15" x14ac:dyDescent="0.2">
      <c r="O705" s="673"/>
    </row>
    <row r="706" spans="15:15" x14ac:dyDescent="0.2">
      <c r="O706" s="673"/>
    </row>
    <row r="707" spans="15:15" x14ac:dyDescent="0.2">
      <c r="O707" s="673"/>
    </row>
    <row r="708" spans="15:15" x14ac:dyDescent="0.2">
      <c r="O708" s="673"/>
    </row>
    <row r="709" spans="15:15" x14ac:dyDescent="0.2">
      <c r="O709" s="673"/>
    </row>
    <row r="710" spans="15:15" x14ac:dyDescent="0.2">
      <c r="O710" s="673"/>
    </row>
    <row r="711" spans="15:15" x14ac:dyDescent="0.2">
      <c r="O711" s="673"/>
    </row>
    <row r="712" spans="15:15" x14ac:dyDescent="0.2">
      <c r="O712" s="673"/>
    </row>
    <row r="713" spans="15:15" x14ac:dyDescent="0.2">
      <c r="O713" s="673"/>
    </row>
    <row r="714" spans="15:15" x14ac:dyDescent="0.2">
      <c r="O714" s="673"/>
    </row>
    <row r="715" spans="15:15" x14ac:dyDescent="0.2">
      <c r="O715" s="673"/>
    </row>
    <row r="716" spans="15:15" x14ac:dyDescent="0.2">
      <c r="O716" s="673"/>
    </row>
    <row r="717" spans="15:15" x14ac:dyDescent="0.2">
      <c r="O717" s="673"/>
    </row>
    <row r="718" spans="15:15" x14ac:dyDescent="0.2">
      <c r="O718" s="673"/>
    </row>
    <row r="719" spans="15:15" x14ac:dyDescent="0.2">
      <c r="O719" s="673"/>
    </row>
    <row r="720" spans="15:15" x14ac:dyDescent="0.2">
      <c r="O720" s="673"/>
    </row>
    <row r="721" spans="15:15" x14ac:dyDescent="0.2">
      <c r="O721" s="673"/>
    </row>
    <row r="722" spans="15:15" x14ac:dyDescent="0.2">
      <c r="O722" s="673"/>
    </row>
    <row r="723" spans="15:15" x14ac:dyDescent="0.2">
      <c r="O723" s="673"/>
    </row>
    <row r="724" spans="15:15" x14ac:dyDescent="0.2">
      <c r="O724" s="673"/>
    </row>
    <row r="725" spans="15:15" x14ac:dyDescent="0.2">
      <c r="O725" s="673"/>
    </row>
    <row r="726" spans="15:15" x14ac:dyDescent="0.2">
      <c r="O726" s="673"/>
    </row>
    <row r="727" spans="15:15" x14ac:dyDescent="0.2">
      <c r="O727" s="673"/>
    </row>
    <row r="728" spans="15:15" x14ac:dyDescent="0.2">
      <c r="O728" s="673"/>
    </row>
    <row r="729" spans="15:15" x14ac:dyDescent="0.2">
      <c r="O729" s="673"/>
    </row>
    <row r="730" spans="15:15" x14ac:dyDescent="0.2">
      <c r="O730" s="673"/>
    </row>
    <row r="731" spans="15:15" x14ac:dyDescent="0.2">
      <c r="O731" s="673"/>
    </row>
    <row r="732" spans="15:15" x14ac:dyDescent="0.2">
      <c r="O732" s="673"/>
    </row>
    <row r="733" spans="15:15" x14ac:dyDescent="0.2">
      <c r="O733" s="673"/>
    </row>
    <row r="734" spans="15:15" x14ac:dyDescent="0.2">
      <c r="O734" s="673"/>
    </row>
    <row r="735" spans="15:15" x14ac:dyDescent="0.2">
      <c r="O735" s="673"/>
    </row>
    <row r="736" spans="15:15" x14ac:dyDescent="0.2">
      <c r="O736" s="673"/>
    </row>
    <row r="737" spans="15:15" x14ac:dyDescent="0.2">
      <c r="O737" s="673"/>
    </row>
    <row r="738" spans="15:15" x14ac:dyDescent="0.2">
      <c r="O738" s="673"/>
    </row>
    <row r="739" spans="15:15" x14ac:dyDescent="0.2">
      <c r="O739" s="673"/>
    </row>
    <row r="740" spans="15:15" x14ac:dyDescent="0.2">
      <c r="O740" s="673"/>
    </row>
    <row r="741" spans="15:15" x14ac:dyDescent="0.2">
      <c r="O741" s="673"/>
    </row>
    <row r="742" spans="15:15" x14ac:dyDescent="0.2">
      <c r="O742" s="673"/>
    </row>
    <row r="743" spans="15:15" x14ac:dyDescent="0.2">
      <c r="O743" s="673"/>
    </row>
    <row r="744" spans="15:15" x14ac:dyDescent="0.2">
      <c r="O744" s="673"/>
    </row>
    <row r="745" spans="15:15" x14ac:dyDescent="0.2">
      <c r="O745" s="673"/>
    </row>
    <row r="746" spans="15:15" x14ac:dyDescent="0.2">
      <c r="O746" s="673"/>
    </row>
    <row r="747" spans="15:15" x14ac:dyDescent="0.2">
      <c r="O747" s="673"/>
    </row>
    <row r="748" spans="15:15" x14ac:dyDescent="0.2">
      <c r="O748" s="673"/>
    </row>
    <row r="749" spans="15:15" x14ac:dyDescent="0.2">
      <c r="O749" s="673"/>
    </row>
    <row r="750" spans="15:15" x14ac:dyDescent="0.2">
      <c r="O750" s="673"/>
    </row>
    <row r="751" spans="15:15" x14ac:dyDescent="0.2">
      <c r="O751" s="673"/>
    </row>
    <row r="752" spans="15:15" x14ac:dyDescent="0.2">
      <c r="O752" s="673"/>
    </row>
    <row r="753" spans="15:15" x14ac:dyDescent="0.2">
      <c r="O753" s="673"/>
    </row>
    <row r="754" spans="15:15" x14ac:dyDescent="0.2">
      <c r="O754" s="673"/>
    </row>
    <row r="755" spans="15:15" x14ac:dyDescent="0.2">
      <c r="O755" s="673"/>
    </row>
    <row r="756" spans="15:15" x14ac:dyDescent="0.2">
      <c r="O756" s="673"/>
    </row>
    <row r="757" spans="15:15" x14ac:dyDescent="0.2">
      <c r="O757" s="673"/>
    </row>
    <row r="758" spans="15:15" x14ac:dyDescent="0.2">
      <c r="O758" s="673"/>
    </row>
    <row r="759" spans="15:15" x14ac:dyDescent="0.2">
      <c r="O759" s="673"/>
    </row>
    <row r="760" spans="15:15" x14ac:dyDescent="0.2">
      <c r="O760" s="673"/>
    </row>
    <row r="761" spans="15:15" x14ac:dyDescent="0.2">
      <c r="O761" s="673"/>
    </row>
    <row r="762" spans="15:15" x14ac:dyDescent="0.2">
      <c r="O762" s="673"/>
    </row>
    <row r="763" spans="15:15" x14ac:dyDescent="0.2">
      <c r="O763" s="673"/>
    </row>
    <row r="764" spans="15:15" x14ac:dyDescent="0.2">
      <c r="O764" s="673"/>
    </row>
    <row r="765" spans="15:15" x14ac:dyDescent="0.2">
      <c r="O765" s="673"/>
    </row>
    <row r="766" spans="15:15" x14ac:dyDescent="0.2">
      <c r="O766" s="673"/>
    </row>
    <row r="767" spans="15:15" x14ac:dyDescent="0.2">
      <c r="O767" s="673"/>
    </row>
    <row r="768" spans="15:15" x14ac:dyDescent="0.2">
      <c r="O768" s="673"/>
    </row>
    <row r="769" spans="15:15" x14ac:dyDescent="0.2">
      <c r="O769" s="673"/>
    </row>
    <row r="770" spans="15:15" x14ac:dyDescent="0.2">
      <c r="O770" s="673"/>
    </row>
    <row r="771" spans="15:15" x14ac:dyDescent="0.2">
      <c r="O771" s="673"/>
    </row>
    <row r="772" spans="15:15" x14ac:dyDescent="0.2">
      <c r="O772" s="673"/>
    </row>
    <row r="773" spans="15:15" x14ac:dyDescent="0.2">
      <c r="O773" s="673"/>
    </row>
    <row r="774" spans="15:15" x14ac:dyDescent="0.2">
      <c r="O774" s="673"/>
    </row>
    <row r="775" spans="15:15" x14ac:dyDescent="0.2">
      <c r="O775" s="673"/>
    </row>
    <row r="776" spans="15:15" x14ac:dyDescent="0.2">
      <c r="O776" s="673"/>
    </row>
    <row r="777" spans="15:15" x14ac:dyDescent="0.2">
      <c r="O777" s="673"/>
    </row>
    <row r="778" spans="15:15" x14ac:dyDescent="0.2">
      <c r="O778" s="673"/>
    </row>
    <row r="779" spans="15:15" x14ac:dyDescent="0.2">
      <c r="O779" s="673"/>
    </row>
    <row r="780" spans="15:15" x14ac:dyDescent="0.2">
      <c r="O780" s="673"/>
    </row>
    <row r="781" spans="15:15" x14ac:dyDescent="0.2">
      <c r="O781" s="673"/>
    </row>
    <row r="782" spans="15:15" x14ac:dyDescent="0.2">
      <c r="O782" s="673"/>
    </row>
    <row r="783" spans="15:15" x14ac:dyDescent="0.2">
      <c r="O783" s="673"/>
    </row>
    <row r="784" spans="15:15" x14ac:dyDescent="0.2">
      <c r="O784" s="673"/>
    </row>
    <row r="785" spans="15:15" x14ac:dyDescent="0.2">
      <c r="O785" s="673"/>
    </row>
    <row r="786" spans="15:15" x14ac:dyDescent="0.2">
      <c r="O786" s="673"/>
    </row>
    <row r="787" spans="15:15" x14ac:dyDescent="0.2">
      <c r="O787" s="673"/>
    </row>
    <row r="788" spans="15:15" x14ac:dyDescent="0.2">
      <c r="O788" s="673"/>
    </row>
    <row r="789" spans="15:15" x14ac:dyDescent="0.2">
      <c r="O789" s="673"/>
    </row>
    <row r="790" spans="15:15" x14ac:dyDescent="0.2">
      <c r="O790" s="673"/>
    </row>
    <row r="791" spans="15:15" x14ac:dyDescent="0.2">
      <c r="O791" s="673"/>
    </row>
    <row r="792" spans="15:15" x14ac:dyDescent="0.2">
      <c r="O792" s="673"/>
    </row>
    <row r="793" spans="15:15" x14ac:dyDescent="0.2">
      <c r="O793" s="673"/>
    </row>
    <row r="794" spans="15:15" x14ac:dyDescent="0.2">
      <c r="O794" s="673"/>
    </row>
    <row r="795" spans="15:15" x14ac:dyDescent="0.2">
      <c r="O795" s="673"/>
    </row>
    <row r="796" spans="15:15" x14ac:dyDescent="0.2">
      <c r="O796" s="673"/>
    </row>
    <row r="797" spans="15:15" x14ac:dyDescent="0.2">
      <c r="O797" s="673"/>
    </row>
    <row r="798" spans="15:15" x14ac:dyDescent="0.2">
      <c r="O798" s="673"/>
    </row>
    <row r="799" spans="15:15" x14ac:dyDescent="0.2">
      <c r="O799" s="673"/>
    </row>
    <row r="800" spans="15:15" x14ac:dyDescent="0.2">
      <c r="O800" s="673"/>
    </row>
    <row r="801" spans="15:15" x14ac:dyDescent="0.2">
      <c r="O801" s="673"/>
    </row>
    <row r="802" spans="15:15" x14ac:dyDescent="0.2">
      <c r="O802" s="673"/>
    </row>
    <row r="803" spans="15:15" x14ac:dyDescent="0.2">
      <c r="O803" s="673"/>
    </row>
    <row r="804" spans="15:15" x14ac:dyDescent="0.2">
      <c r="O804" s="673"/>
    </row>
    <row r="805" spans="15:15" x14ac:dyDescent="0.2">
      <c r="O805" s="673"/>
    </row>
    <row r="806" spans="15:15" x14ac:dyDescent="0.2">
      <c r="O806" s="673"/>
    </row>
    <row r="807" spans="15:15" x14ac:dyDescent="0.2">
      <c r="O807" s="673"/>
    </row>
    <row r="808" spans="15:15" x14ac:dyDescent="0.2">
      <c r="O808" s="673"/>
    </row>
    <row r="809" spans="15:15" x14ac:dyDescent="0.2">
      <c r="O809" s="673"/>
    </row>
    <row r="810" spans="15:15" x14ac:dyDescent="0.2">
      <c r="O810" s="673"/>
    </row>
    <row r="811" spans="15:15" x14ac:dyDescent="0.2">
      <c r="O811" s="673"/>
    </row>
    <row r="812" spans="15:15" x14ac:dyDescent="0.2">
      <c r="O812" s="673"/>
    </row>
    <row r="813" spans="15:15" x14ac:dyDescent="0.2">
      <c r="O813" s="673"/>
    </row>
    <row r="814" spans="15:15" x14ac:dyDescent="0.2">
      <c r="O814" s="673"/>
    </row>
    <row r="815" spans="15:15" x14ac:dyDescent="0.2">
      <c r="O815" s="673"/>
    </row>
    <row r="816" spans="15:15" x14ac:dyDescent="0.2">
      <c r="O816" s="673"/>
    </row>
    <row r="817" spans="15:15" x14ac:dyDescent="0.2">
      <c r="O817" s="673"/>
    </row>
    <row r="818" spans="15:15" x14ac:dyDescent="0.2">
      <c r="O818" s="673"/>
    </row>
    <row r="819" spans="15:15" x14ac:dyDescent="0.2">
      <c r="O819" s="673"/>
    </row>
    <row r="820" spans="15:15" x14ac:dyDescent="0.2">
      <c r="O820" s="673"/>
    </row>
    <row r="821" spans="15:15" x14ac:dyDescent="0.2">
      <c r="O821" s="673"/>
    </row>
    <row r="822" spans="15:15" x14ac:dyDescent="0.2">
      <c r="O822" s="673"/>
    </row>
    <row r="823" spans="15:15" x14ac:dyDescent="0.2">
      <c r="O823" s="673"/>
    </row>
    <row r="824" spans="15:15" x14ac:dyDescent="0.2">
      <c r="O824" s="673"/>
    </row>
    <row r="825" spans="15:15" x14ac:dyDescent="0.2">
      <c r="O825" s="673"/>
    </row>
    <row r="826" spans="15:15" x14ac:dyDescent="0.2">
      <c r="O826" s="673"/>
    </row>
    <row r="827" spans="15:15" x14ac:dyDescent="0.2">
      <c r="O827" s="673"/>
    </row>
    <row r="828" spans="15:15" x14ac:dyDescent="0.2">
      <c r="O828" s="673"/>
    </row>
    <row r="829" spans="15:15" x14ac:dyDescent="0.2">
      <c r="O829" s="673"/>
    </row>
    <row r="830" spans="15:15" x14ac:dyDescent="0.2">
      <c r="O830" s="673"/>
    </row>
    <row r="831" spans="15:15" x14ac:dyDescent="0.2">
      <c r="O831" s="673"/>
    </row>
    <row r="832" spans="15:15" x14ac:dyDescent="0.2">
      <c r="O832" s="673"/>
    </row>
    <row r="833" spans="15:15" x14ac:dyDescent="0.2">
      <c r="O833" s="673"/>
    </row>
    <row r="834" spans="15:15" x14ac:dyDescent="0.2">
      <c r="O834" s="673"/>
    </row>
    <row r="835" spans="15:15" x14ac:dyDescent="0.2">
      <c r="O835" s="673"/>
    </row>
    <row r="836" spans="15:15" x14ac:dyDescent="0.2">
      <c r="O836" s="673"/>
    </row>
    <row r="837" spans="15:15" x14ac:dyDescent="0.2">
      <c r="O837" s="673"/>
    </row>
    <row r="838" spans="15:15" x14ac:dyDescent="0.2">
      <c r="O838" s="673"/>
    </row>
    <row r="839" spans="15:15" x14ac:dyDescent="0.2">
      <c r="O839" s="673"/>
    </row>
    <row r="840" spans="15:15" x14ac:dyDescent="0.2">
      <c r="O840" s="673"/>
    </row>
    <row r="841" spans="15:15" x14ac:dyDescent="0.2">
      <c r="O841" s="673"/>
    </row>
    <row r="842" spans="15:15" x14ac:dyDescent="0.2">
      <c r="O842" s="673"/>
    </row>
    <row r="843" spans="15:15" x14ac:dyDescent="0.2">
      <c r="O843" s="673"/>
    </row>
    <row r="844" spans="15:15" x14ac:dyDescent="0.2">
      <c r="O844" s="673"/>
    </row>
    <row r="845" spans="15:15" x14ac:dyDescent="0.2">
      <c r="O845" s="673"/>
    </row>
    <row r="846" spans="15:15" x14ac:dyDescent="0.2">
      <c r="O846" s="673"/>
    </row>
    <row r="847" spans="15:15" x14ac:dyDescent="0.2">
      <c r="O847" s="673"/>
    </row>
    <row r="848" spans="15:15" x14ac:dyDescent="0.2">
      <c r="O848" s="673"/>
    </row>
    <row r="849" spans="15:15" x14ac:dyDescent="0.2">
      <c r="O849" s="673"/>
    </row>
    <row r="850" spans="15:15" x14ac:dyDescent="0.2">
      <c r="O850" s="673"/>
    </row>
    <row r="851" spans="15:15" x14ac:dyDescent="0.2">
      <c r="O851" s="673"/>
    </row>
    <row r="852" spans="15:15" x14ac:dyDescent="0.2">
      <c r="O852" s="673"/>
    </row>
    <row r="853" spans="15:15" x14ac:dyDescent="0.2">
      <c r="O853" s="673"/>
    </row>
    <row r="854" spans="15:15" x14ac:dyDescent="0.2">
      <c r="O854" s="673"/>
    </row>
    <row r="855" spans="15:15" x14ac:dyDescent="0.2">
      <c r="O855" s="673"/>
    </row>
    <row r="856" spans="15:15" x14ac:dyDescent="0.2">
      <c r="O856" s="673"/>
    </row>
    <row r="857" spans="15:15" x14ac:dyDescent="0.2">
      <c r="O857" s="673"/>
    </row>
    <row r="858" spans="15:15" x14ac:dyDescent="0.2">
      <c r="O858" s="673"/>
    </row>
    <row r="859" spans="15:15" x14ac:dyDescent="0.2">
      <c r="O859" s="673"/>
    </row>
    <row r="860" spans="15:15" x14ac:dyDescent="0.2">
      <c r="O860" s="673"/>
    </row>
    <row r="861" spans="15:15" x14ac:dyDescent="0.2">
      <c r="O861" s="673"/>
    </row>
    <row r="862" spans="15:15" x14ac:dyDescent="0.2">
      <c r="O862" s="673"/>
    </row>
    <row r="863" spans="15:15" x14ac:dyDescent="0.2">
      <c r="O863" s="673"/>
    </row>
    <row r="864" spans="15:15" x14ac:dyDescent="0.2">
      <c r="O864" s="673"/>
    </row>
    <row r="865" spans="10:15" x14ac:dyDescent="0.2">
      <c r="O865" s="673"/>
    </row>
    <row r="866" spans="10:15" x14ac:dyDescent="0.2">
      <c r="O866" s="673"/>
    </row>
    <row r="867" spans="10:15" x14ac:dyDescent="0.2">
      <c r="O867" s="673"/>
    </row>
    <row r="868" spans="10:15" x14ac:dyDescent="0.2">
      <c r="O868" s="673"/>
    </row>
    <row r="869" spans="10:15" x14ac:dyDescent="0.2">
      <c r="J869" s="617" t="s">
        <v>2653</v>
      </c>
      <c r="O869" s="673"/>
    </row>
    <row r="870" spans="10:15" x14ac:dyDescent="0.2">
      <c r="O870" s="673"/>
    </row>
    <row r="871" spans="10:15" x14ac:dyDescent="0.2">
      <c r="O871" s="673"/>
    </row>
    <row r="872" spans="10:15" x14ac:dyDescent="0.2">
      <c r="O872" s="673"/>
    </row>
    <row r="873" spans="10:15" x14ac:dyDescent="0.2">
      <c r="O873" s="673"/>
    </row>
    <row r="874" spans="10:15" x14ac:dyDescent="0.2">
      <c r="O874" s="673"/>
    </row>
    <row r="875" spans="10:15" x14ac:dyDescent="0.2">
      <c r="O875" s="673"/>
    </row>
    <row r="876" spans="10:15" x14ac:dyDescent="0.2">
      <c r="O876" s="673"/>
    </row>
    <row r="877" spans="10:15" x14ac:dyDescent="0.2">
      <c r="O877" s="673"/>
    </row>
    <row r="878" spans="10:15" x14ac:dyDescent="0.2">
      <c r="O878" s="673"/>
    </row>
    <row r="879" spans="10:15" x14ac:dyDescent="0.2">
      <c r="O879" s="673"/>
    </row>
    <row r="880" spans="10:15" x14ac:dyDescent="0.2">
      <c r="O880" s="673"/>
    </row>
    <row r="881" spans="15:15" x14ac:dyDescent="0.2">
      <c r="O881" s="673"/>
    </row>
    <row r="882" spans="15:15" x14ac:dyDescent="0.2">
      <c r="O882" s="673"/>
    </row>
    <row r="883" spans="15:15" x14ac:dyDescent="0.2">
      <c r="O883" s="673"/>
    </row>
    <row r="884" spans="15:15" x14ac:dyDescent="0.2">
      <c r="O884" s="673"/>
    </row>
    <row r="885" spans="15:15" x14ac:dyDescent="0.2">
      <c r="O885" s="673"/>
    </row>
    <row r="886" spans="15:15" x14ac:dyDescent="0.2">
      <c r="O886" s="673"/>
    </row>
    <row r="887" spans="15:15" x14ac:dyDescent="0.2">
      <c r="O887" s="673"/>
    </row>
    <row r="888" spans="15:15" x14ac:dyDescent="0.2">
      <c r="O888" s="673"/>
    </row>
    <row r="889" spans="15:15" x14ac:dyDescent="0.2">
      <c r="O889" s="673"/>
    </row>
    <row r="890" spans="15:15" x14ac:dyDescent="0.2">
      <c r="O890" s="673"/>
    </row>
    <row r="891" spans="15:15" x14ac:dyDescent="0.2">
      <c r="O891" s="673"/>
    </row>
    <row r="892" spans="15:15" x14ac:dyDescent="0.2">
      <c r="O892" s="673"/>
    </row>
    <row r="893" spans="15:15" x14ac:dyDescent="0.2">
      <c r="O893" s="673"/>
    </row>
    <row r="894" spans="15:15" x14ac:dyDescent="0.2">
      <c r="O894" s="673"/>
    </row>
    <row r="895" spans="15:15" x14ac:dyDescent="0.2">
      <c r="O895" s="673"/>
    </row>
    <row r="896" spans="15:15" x14ac:dyDescent="0.2">
      <c r="O896" s="673"/>
    </row>
    <row r="897" spans="15:15" x14ac:dyDescent="0.2">
      <c r="O897" s="673"/>
    </row>
    <row r="898" spans="15:15" x14ac:dyDescent="0.2">
      <c r="O898" s="673"/>
    </row>
    <row r="899" spans="15:15" x14ac:dyDescent="0.2">
      <c r="O899" s="673"/>
    </row>
    <row r="900" spans="15:15" x14ac:dyDescent="0.2">
      <c r="O900" s="673"/>
    </row>
    <row r="901" spans="15:15" x14ac:dyDescent="0.2">
      <c r="O901" s="673"/>
    </row>
    <row r="902" spans="15:15" x14ac:dyDescent="0.2">
      <c r="O902" s="673"/>
    </row>
    <row r="903" spans="15:15" x14ac:dyDescent="0.2">
      <c r="O903" s="673"/>
    </row>
    <row r="904" spans="15:15" x14ac:dyDescent="0.2">
      <c r="O904" s="673"/>
    </row>
    <row r="905" spans="15:15" x14ac:dyDescent="0.2">
      <c r="O905" s="673"/>
    </row>
    <row r="906" spans="15:15" x14ac:dyDescent="0.2">
      <c r="O906" s="673"/>
    </row>
    <row r="907" spans="15:15" x14ac:dyDescent="0.2">
      <c r="O907" s="673"/>
    </row>
    <row r="908" spans="15:15" x14ac:dyDescent="0.2">
      <c r="O908" s="673"/>
    </row>
    <row r="909" spans="15:15" x14ac:dyDescent="0.2">
      <c r="O909" s="673"/>
    </row>
    <row r="910" spans="15:15" x14ac:dyDescent="0.2">
      <c r="O910" s="673"/>
    </row>
    <row r="911" spans="15:15" x14ac:dyDescent="0.2">
      <c r="O911" s="673"/>
    </row>
    <row r="912" spans="15:15" x14ac:dyDescent="0.2">
      <c r="O912" s="673"/>
    </row>
    <row r="913" spans="15:15" x14ac:dyDescent="0.2">
      <c r="O913" s="673"/>
    </row>
    <row r="914" spans="15:15" x14ac:dyDescent="0.2">
      <c r="O914" s="673"/>
    </row>
    <row r="915" spans="15:15" x14ac:dyDescent="0.2">
      <c r="O915" s="673"/>
    </row>
    <row r="916" spans="15:15" x14ac:dyDescent="0.2">
      <c r="O916" s="673"/>
    </row>
    <row r="917" spans="15:15" x14ac:dyDescent="0.2">
      <c r="O917" s="673"/>
    </row>
    <row r="918" spans="15:15" x14ac:dyDescent="0.2">
      <c r="O918" s="673"/>
    </row>
    <row r="919" spans="15:15" x14ac:dyDescent="0.2">
      <c r="O919" s="673"/>
    </row>
    <row r="920" spans="15:15" x14ac:dyDescent="0.2">
      <c r="O920" s="673"/>
    </row>
    <row r="921" spans="15:15" x14ac:dyDescent="0.2">
      <c r="O921" s="673"/>
    </row>
    <row r="922" spans="15:15" x14ac:dyDescent="0.2">
      <c r="O922" s="673"/>
    </row>
    <row r="923" spans="15:15" x14ac:dyDescent="0.2">
      <c r="O923" s="673"/>
    </row>
    <row r="924" spans="15:15" x14ac:dyDescent="0.2">
      <c r="O924" s="673"/>
    </row>
    <row r="925" spans="15:15" x14ac:dyDescent="0.2">
      <c r="O925" s="673"/>
    </row>
    <row r="926" spans="15:15" x14ac:dyDescent="0.2">
      <c r="O926" s="673"/>
    </row>
    <row r="927" spans="15:15" x14ac:dyDescent="0.2">
      <c r="O927" s="673"/>
    </row>
    <row r="928" spans="15:15" x14ac:dyDescent="0.2">
      <c r="O928" s="673"/>
    </row>
    <row r="929" spans="15:15" x14ac:dyDescent="0.2">
      <c r="O929" s="673"/>
    </row>
    <row r="930" spans="15:15" x14ac:dyDescent="0.2">
      <c r="O930" s="673"/>
    </row>
    <row r="931" spans="15:15" x14ac:dyDescent="0.2">
      <c r="O931" s="673"/>
    </row>
    <row r="932" spans="15:15" x14ac:dyDescent="0.2">
      <c r="O932" s="673"/>
    </row>
    <row r="933" spans="15:15" x14ac:dyDescent="0.2">
      <c r="O933" s="673"/>
    </row>
    <row r="934" spans="15:15" x14ac:dyDescent="0.2">
      <c r="O934" s="673"/>
    </row>
    <row r="935" spans="15:15" x14ac:dyDescent="0.2">
      <c r="O935" s="673"/>
    </row>
    <row r="936" spans="15:15" x14ac:dyDescent="0.2">
      <c r="O936" s="673"/>
    </row>
    <row r="937" spans="15:15" x14ac:dyDescent="0.2">
      <c r="O937" s="673"/>
    </row>
    <row r="938" spans="15:15" x14ac:dyDescent="0.2">
      <c r="O938" s="673"/>
    </row>
    <row r="939" spans="15:15" x14ac:dyDescent="0.2">
      <c r="O939" s="673"/>
    </row>
    <row r="940" spans="15:15" x14ac:dyDescent="0.2">
      <c r="O940" s="673"/>
    </row>
    <row r="941" spans="15:15" x14ac:dyDescent="0.2">
      <c r="O941" s="673"/>
    </row>
    <row r="942" spans="15:15" x14ac:dyDescent="0.2">
      <c r="O942" s="673"/>
    </row>
    <row r="943" spans="15:15" x14ac:dyDescent="0.2">
      <c r="O943" s="673"/>
    </row>
    <row r="944" spans="15:15" x14ac:dyDescent="0.2">
      <c r="O944" s="673"/>
    </row>
    <row r="945" spans="15:15" x14ac:dyDescent="0.2">
      <c r="O945" s="673"/>
    </row>
    <row r="946" spans="15:15" x14ac:dyDescent="0.2">
      <c r="O946" s="673"/>
    </row>
    <row r="947" spans="15:15" x14ac:dyDescent="0.2">
      <c r="O947" s="673"/>
    </row>
    <row r="948" spans="15:15" x14ac:dyDescent="0.2">
      <c r="O948" s="673"/>
    </row>
    <row r="949" spans="15:15" x14ac:dyDescent="0.2">
      <c r="O949" s="673"/>
    </row>
    <row r="950" spans="15:15" x14ac:dyDescent="0.2">
      <c r="O950" s="673"/>
    </row>
    <row r="951" spans="15:15" x14ac:dyDescent="0.2">
      <c r="O951" s="673"/>
    </row>
    <row r="952" spans="15:15" x14ac:dyDescent="0.2">
      <c r="O952" s="673"/>
    </row>
    <row r="953" spans="15:15" x14ac:dyDescent="0.2">
      <c r="O953" s="673"/>
    </row>
    <row r="954" spans="15:15" x14ac:dyDescent="0.2">
      <c r="O954" s="673"/>
    </row>
    <row r="955" spans="15:15" x14ac:dyDescent="0.2">
      <c r="O955" s="673"/>
    </row>
    <row r="956" spans="15:15" x14ac:dyDescent="0.2">
      <c r="O956" s="673"/>
    </row>
    <row r="957" spans="15:15" x14ac:dyDescent="0.2">
      <c r="O957" s="673"/>
    </row>
    <row r="958" spans="15:15" x14ac:dyDescent="0.2">
      <c r="O958" s="673"/>
    </row>
    <row r="959" spans="15:15" x14ac:dyDescent="0.2">
      <c r="O959" s="673"/>
    </row>
    <row r="960" spans="15:15" x14ac:dyDescent="0.2">
      <c r="O960" s="673"/>
    </row>
    <row r="961" spans="15:15" x14ac:dyDescent="0.2">
      <c r="O961" s="673"/>
    </row>
    <row r="962" spans="15:15" x14ac:dyDescent="0.2">
      <c r="O962" s="673"/>
    </row>
    <row r="963" spans="15:15" x14ac:dyDescent="0.2">
      <c r="O963" s="673"/>
    </row>
    <row r="964" spans="15:15" x14ac:dyDescent="0.2">
      <c r="O964" s="673"/>
    </row>
    <row r="965" spans="15:15" x14ac:dyDescent="0.2">
      <c r="O965" s="673"/>
    </row>
    <row r="966" spans="15:15" x14ac:dyDescent="0.2">
      <c r="O966" s="673"/>
    </row>
    <row r="967" spans="15:15" x14ac:dyDescent="0.2">
      <c r="O967" s="673"/>
    </row>
    <row r="968" spans="15:15" x14ac:dyDescent="0.2">
      <c r="O968" s="673"/>
    </row>
    <row r="969" spans="15:15" x14ac:dyDescent="0.2">
      <c r="O969" s="673"/>
    </row>
    <row r="970" spans="15:15" x14ac:dyDescent="0.2">
      <c r="O970" s="673"/>
    </row>
    <row r="971" spans="15:15" x14ac:dyDescent="0.2">
      <c r="O971" s="673"/>
    </row>
    <row r="972" spans="15:15" x14ac:dyDescent="0.2">
      <c r="O972" s="673"/>
    </row>
    <row r="973" spans="15:15" x14ac:dyDescent="0.2">
      <c r="O973" s="673"/>
    </row>
    <row r="974" spans="15:15" x14ac:dyDescent="0.2">
      <c r="O974" s="673"/>
    </row>
    <row r="975" spans="15:15" x14ac:dyDescent="0.2">
      <c r="O975" s="673"/>
    </row>
    <row r="976" spans="15:15" x14ac:dyDescent="0.2">
      <c r="O976" s="673"/>
    </row>
    <row r="977" spans="15:15" x14ac:dyDescent="0.2">
      <c r="O977" s="673"/>
    </row>
    <row r="978" spans="15:15" x14ac:dyDescent="0.2">
      <c r="O978" s="673"/>
    </row>
    <row r="979" spans="15:15" x14ac:dyDescent="0.2">
      <c r="O979" s="673"/>
    </row>
    <row r="980" spans="15:15" x14ac:dyDescent="0.2">
      <c r="O980" s="673"/>
    </row>
    <row r="981" spans="15:15" x14ac:dyDescent="0.2">
      <c r="O981" s="673"/>
    </row>
    <row r="982" spans="15:15" x14ac:dyDescent="0.2">
      <c r="O982" s="673"/>
    </row>
    <row r="983" spans="15:15" x14ac:dyDescent="0.2">
      <c r="O983" s="673"/>
    </row>
    <row r="984" spans="15:15" x14ac:dyDescent="0.2">
      <c r="O984" s="673"/>
    </row>
    <row r="985" spans="15:15" x14ac:dyDescent="0.2">
      <c r="O985" s="673"/>
    </row>
    <row r="986" spans="15:15" x14ac:dyDescent="0.2">
      <c r="O986" s="673"/>
    </row>
    <row r="987" spans="15:15" x14ac:dyDescent="0.2">
      <c r="O987" s="673"/>
    </row>
    <row r="988" spans="15:15" x14ac:dyDescent="0.2">
      <c r="O988" s="673"/>
    </row>
    <row r="989" spans="15:15" x14ac:dyDescent="0.2">
      <c r="O989" s="673"/>
    </row>
    <row r="990" spans="15:15" x14ac:dyDescent="0.2">
      <c r="O990" s="673"/>
    </row>
    <row r="991" spans="15:15" x14ac:dyDescent="0.2">
      <c r="O991" s="673"/>
    </row>
    <row r="992" spans="15:15" x14ac:dyDescent="0.2">
      <c r="O992" s="673"/>
    </row>
    <row r="993" spans="15:15" x14ac:dyDescent="0.2">
      <c r="O993" s="673"/>
    </row>
    <row r="994" spans="15:15" x14ac:dyDescent="0.2">
      <c r="O994" s="673"/>
    </row>
    <row r="995" spans="15:15" x14ac:dyDescent="0.2">
      <c r="O995" s="673"/>
    </row>
    <row r="996" spans="15:15" x14ac:dyDescent="0.2">
      <c r="O996" s="673"/>
    </row>
    <row r="997" spans="15:15" x14ac:dyDescent="0.2">
      <c r="O997" s="673"/>
    </row>
    <row r="998" spans="15:15" x14ac:dyDescent="0.2">
      <c r="O998" s="673"/>
    </row>
    <row r="999" spans="15:15" x14ac:dyDescent="0.2">
      <c r="O999" s="673"/>
    </row>
    <row r="1000" spans="15:15" x14ac:dyDescent="0.2">
      <c r="O1000" s="673"/>
    </row>
    <row r="1001" spans="15:15" x14ac:dyDescent="0.2">
      <c r="O1001" s="673"/>
    </row>
    <row r="1002" spans="15:15" x14ac:dyDescent="0.2">
      <c r="O1002" s="673"/>
    </row>
    <row r="1003" spans="15:15" x14ac:dyDescent="0.2">
      <c r="O1003" s="673"/>
    </row>
    <row r="1004" spans="15:15" x14ac:dyDescent="0.2">
      <c r="O1004" s="673"/>
    </row>
    <row r="1005" spans="15:15" x14ac:dyDescent="0.2">
      <c r="O1005" s="673"/>
    </row>
    <row r="1006" spans="15:15" x14ac:dyDescent="0.2">
      <c r="O1006" s="673"/>
    </row>
    <row r="1007" spans="15:15" x14ac:dyDescent="0.2">
      <c r="O1007" s="673"/>
    </row>
    <row r="1008" spans="15:15" x14ac:dyDescent="0.2">
      <c r="O1008" s="673"/>
    </row>
    <row r="1009" spans="15:15" x14ac:dyDescent="0.2">
      <c r="O1009" s="673"/>
    </row>
    <row r="1010" spans="15:15" x14ac:dyDescent="0.2">
      <c r="O1010" s="673"/>
    </row>
    <row r="1011" spans="15:15" x14ac:dyDescent="0.2">
      <c r="O1011" s="673"/>
    </row>
    <row r="1012" spans="15:15" x14ac:dyDescent="0.2">
      <c r="O1012" s="673"/>
    </row>
    <row r="1013" spans="15:15" x14ac:dyDescent="0.2">
      <c r="O1013" s="673"/>
    </row>
    <row r="1014" spans="15:15" x14ac:dyDescent="0.2">
      <c r="O1014" s="673"/>
    </row>
    <row r="1015" spans="15:15" x14ac:dyDescent="0.2">
      <c r="O1015" s="673"/>
    </row>
    <row r="1016" spans="15:15" x14ac:dyDescent="0.2">
      <c r="O1016" s="673"/>
    </row>
    <row r="1017" spans="15:15" x14ac:dyDescent="0.2">
      <c r="O1017" s="673"/>
    </row>
    <row r="1018" spans="15:15" x14ac:dyDescent="0.2">
      <c r="O1018" s="673"/>
    </row>
    <row r="1019" spans="15:15" x14ac:dyDescent="0.2">
      <c r="O1019" s="673"/>
    </row>
    <row r="1020" spans="15:15" x14ac:dyDescent="0.2">
      <c r="O1020" s="673"/>
    </row>
    <row r="1021" spans="15:15" x14ac:dyDescent="0.2">
      <c r="O1021" s="673"/>
    </row>
    <row r="1022" spans="15:15" x14ac:dyDescent="0.2">
      <c r="O1022" s="673"/>
    </row>
    <row r="1023" spans="15:15" x14ac:dyDescent="0.2">
      <c r="O1023" s="673"/>
    </row>
    <row r="1024" spans="15:15" x14ac:dyDescent="0.2">
      <c r="O1024" s="673"/>
    </row>
    <row r="1025" spans="15:15" x14ac:dyDescent="0.2">
      <c r="O1025" s="673"/>
    </row>
    <row r="1026" spans="15:15" x14ac:dyDescent="0.2">
      <c r="O1026" s="673"/>
    </row>
    <row r="1027" spans="15:15" x14ac:dyDescent="0.2">
      <c r="O1027" s="673"/>
    </row>
    <row r="1028" spans="15:15" x14ac:dyDescent="0.2">
      <c r="O1028" s="673"/>
    </row>
    <row r="1029" spans="15:15" x14ac:dyDescent="0.2">
      <c r="O1029" s="673"/>
    </row>
    <row r="1030" spans="15:15" x14ac:dyDescent="0.2">
      <c r="O1030" s="673"/>
    </row>
    <row r="1031" spans="15:15" x14ac:dyDescent="0.2">
      <c r="O1031" s="673"/>
    </row>
    <row r="1032" spans="15:15" x14ac:dyDescent="0.2">
      <c r="O1032" s="673"/>
    </row>
    <row r="1033" spans="15:15" x14ac:dyDescent="0.2">
      <c r="O1033" s="673"/>
    </row>
    <row r="1034" spans="15:15" x14ac:dyDescent="0.2">
      <c r="O1034" s="673"/>
    </row>
    <row r="1035" spans="15:15" x14ac:dyDescent="0.2">
      <c r="O1035" s="673"/>
    </row>
    <row r="1036" spans="15:15" x14ac:dyDescent="0.2">
      <c r="O1036" s="673"/>
    </row>
    <row r="1037" spans="15:15" x14ac:dyDescent="0.2">
      <c r="O1037" s="673"/>
    </row>
    <row r="1038" spans="15:15" x14ac:dyDescent="0.2">
      <c r="O1038" s="673"/>
    </row>
    <row r="1039" spans="15:15" x14ac:dyDescent="0.2">
      <c r="O1039" s="673"/>
    </row>
    <row r="1040" spans="15:15" x14ac:dyDescent="0.2">
      <c r="O1040" s="673"/>
    </row>
    <row r="1041" spans="15:15" x14ac:dyDescent="0.2">
      <c r="O1041" s="673"/>
    </row>
    <row r="1042" spans="15:15" x14ac:dyDescent="0.2">
      <c r="O1042" s="673"/>
    </row>
    <row r="1043" spans="15:15" x14ac:dyDescent="0.2">
      <c r="O1043" s="673"/>
    </row>
    <row r="1044" spans="15:15" x14ac:dyDescent="0.2">
      <c r="O1044" s="673"/>
    </row>
    <row r="1045" spans="15:15" x14ac:dyDescent="0.2">
      <c r="O1045" s="673"/>
    </row>
    <row r="1046" spans="15:15" x14ac:dyDescent="0.2">
      <c r="O1046" s="673"/>
    </row>
    <row r="1047" spans="15:15" x14ac:dyDescent="0.2">
      <c r="O1047" s="673"/>
    </row>
    <row r="1048" spans="15:15" x14ac:dyDescent="0.2">
      <c r="O1048" s="673"/>
    </row>
    <row r="1049" spans="15:15" x14ac:dyDescent="0.2">
      <c r="O1049" s="673"/>
    </row>
    <row r="1050" spans="15:15" x14ac:dyDescent="0.2">
      <c r="O1050" s="673"/>
    </row>
    <row r="1051" spans="15:15" x14ac:dyDescent="0.2">
      <c r="O1051" s="673"/>
    </row>
    <row r="1052" spans="15:15" x14ac:dyDescent="0.2">
      <c r="O1052" s="673"/>
    </row>
    <row r="1053" spans="15:15" x14ac:dyDescent="0.2">
      <c r="O1053" s="673"/>
    </row>
    <row r="1054" spans="15:15" x14ac:dyDescent="0.2">
      <c r="O1054" s="673"/>
    </row>
    <row r="1055" spans="15:15" x14ac:dyDescent="0.2">
      <c r="O1055" s="673"/>
    </row>
    <row r="1056" spans="15:15" x14ac:dyDescent="0.2">
      <c r="O1056" s="673"/>
    </row>
    <row r="1057" spans="15:15" x14ac:dyDescent="0.2">
      <c r="O1057" s="673"/>
    </row>
    <row r="1058" spans="15:15" x14ac:dyDescent="0.2">
      <c r="O1058" s="673"/>
    </row>
    <row r="1059" spans="15:15" x14ac:dyDescent="0.2">
      <c r="O1059" s="673"/>
    </row>
    <row r="1060" spans="15:15" x14ac:dyDescent="0.2">
      <c r="O1060" s="673"/>
    </row>
    <row r="1061" spans="15:15" x14ac:dyDescent="0.2">
      <c r="O1061" s="673"/>
    </row>
    <row r="1062" spans="15:15" x14ac:dyDescent="0.2">
      <c r="O1062" s="673"/>
    </row>
    <row r="1063" spans="15:15" x14ac:dyDescent="0.2">
      <c r="O1063" s="673"/>
    </row>
    <row r="1064" spans="15:15" x14ac:dyDescent="0.2">
      <c r="O1064" s="673"/>
    </row>
    <row r="1065" spans="15:15" x14ac:dyDescent="0.2">
      <c r="O1065" s="673"/>
    </row>
    <row r="1066" spans="15:15" x14ac:dyDescent="0.2">
      <c r="O1066" s="673"/>
    </row>
    <row r="1067" spans="15:15" x14ac:dyDescent="0.2">
      <c r="O1067" s="673"/>
    </row>
    <row r="1068" spans="15:15" x14ac:dyDescent="0.2">
      <c r="O1068" s="673"/>
    </row>
    <row r="1069" spans="15:15" x14ac:dyDescent="0.2">
      <c r="O1069" s="673"/>
    </row>
    <row r="1070" spans="15:15" x14ac:dyDescent="0.2">
      <c r="O1070" s="673"/>
    </row>
    <row r="1071" spans="15:15" x14ac:dyDescent="0.2">
      <c r="O1071" s="673"/>
    </row>
    <row r="1072" spans="15:15" x14ac:dyDescent="0.2">
      <c r="O1072" s="673"/>
    </row>
    <row r="1073" spans="15:15" x14ac:dyDescent="0.2">
      <c r="O1073" s="673"/>
    </row>
    <row r="1074" spans="15:15" x14ac:dyDescent="0.2">
      <c r="O1074" s="673"/>
    </row>
    <row r="1075" spans="15:15" x14ac:dyDescent="0.2">
      <c r="O1075" s="673"/>
    </row>
    <row r="1076" spans="15:15" x14ac:dyDescent="0.2">
      <c r="O1076" s="673"/>
    </row>
    <row r="1077" spans="15:15" x14ac:dyDescent="0.2">
      <c r="O1077" s="673"/>
    </row>
    <row r="1078" spans="15:15" x14ac:dyDescent="0.2">
      <c r="O1078" s="673"/>
    </row>
    <row r="1079" spans="15:15" x14ac:dyDescent="0.2">
      <c r="O1079" s="673"/>
    </row>
    <row r="1080" spans="15:15" x14ac:dyDescent="0.2">
      <c r="O1080" s="673"/>
    </row>
    <row r="1081" spans="15:15" x14ac:dyDescent="0.2">
      <c r="O1081" s="673"/>
    </row>
    <row r="1082" spans="15:15" x14ac:dyDescent="0.2">
      <c r="O1082" s="673"/>
    </row>
    <row r="1083" spans="15:15" x14ac:dyDescent="0.2">
      <c r="O1083" s="673"/>
    </row>
    <row r="1084" spans="15:15" x14ac:dyDescent="0.2">
      <c r="O1084" s="673"/>
    </row>
    <row r="1085" spans="15:15" x14ac:dyDescent="0.2">
      <c r="O1085" s="673"/>
    </row>
    <row r="1086" spans="15:15" x14ac:dyDescent="0.2">
      <c r="O1086" s="673"/>
    </row>
    <row r="1087" spans="15:15" x14ac:dyDescent="0.2">
      <c r="O1087" s="673"/>
    </row>
    <row r="1088" spans="15:15" x14ac:dyDescent="0.2">
      <c r="O1088" s="673"/>
    </row>
    <row r="1089" spans="15:15" x14ac:dyDescent="0.2">
      <c r="O1089" s="673"/>
    </row>
    <row r="1090" spans="15:15" x14ac:dyDescent="0.2">
      <c r="O1090" s="673"/>
    </row>
    <row r="1091" spans="15:15" x14ac:dyDescent="0.2">
      <c r="O1091" s="673"/>
    </row>
    <row r="1092" spans="15:15" x14ac:dyDescent="0.2">
      <c r="O1092" s="673"/>
    </row>
    <row r="1093" spans="15:15" x14ac:dyDescent="0.2">
      <c r="O1093" s="673"/>
    </row>
    <row r="1094" spans="15:15" x14ac:dyDescent="0.2">
      <c r="O1094" s="673"/>
    </row>
    <row r="1095" spans="15:15" x14ac:dyDescent="0.2">
      <c r="O1095" s="673"/>
    </row>
    <row r="1096" spans="15:15" x14ac:dyDescent="0.2">
      <c r="O1096" s="673"/>
    </row>
    <row r="1097" spans="15:15" x14ac:dyDescent="0.2">
      <c r="O1097" s="673"/>
    </row>
    <row r="1098" spans="15:15" x14ac:dyDescent="0.2">
      <c r="O1098" s="673"/>
    </row>
    <row r="1099" spans="15:15" x14ac:dyDescent="0.2">
      <c r="O1099" s="673"/>
    </row>
    <row r="1100" spans="15:15" x14ac:dyDescent="0.2">
      <c r="O1100" s="673"/>
    </row>
    <row r="1101" spans="15:15" x14ac:dyDescent="0.2">
      <c r="O1101" s="673"/>
    </row>
    <row r="1102" spans="15:15" x14ac:dyDescent="0.2">
      <c r="O1102" s="673"/>
    </row>
    <row r="1103" spans="15:15" x14ac:dyDescent="0.2">
      <c r="O1103" s="673"/>
    </row>
    <row r="1104" spans="15:15" x14ac:dyDescent="0.2">
      <c r="O1104" s="673"/>
    </row>
    <row r="1105" spans="15:15" x14ac:dyDescent="0.2">
      <c r="O1105" s="673"/>
    </row>
    <row r="1106" spans="15:15" x14ac:dyDescent="0.2">
      <c r="O1106" s="673"/>
    </row>
    <row r="1107" spans="15:15" x14ac:dyDescent="0.2">
      <c r="O1107" s="673"/>
    </row>
    <row r="1108" spans="15:15" x14ac:dyDescent="0.2">
      <c r="O1108" s="673"/>
    </row>
    <row r="1109" spans="15:15" x14ac:dyDescent="0.2">
      <c r="O1109" s="673"/>
    </row>
    <row r="1110" spans="15:15" x14ac:dyDescent="0.2">
      <c r="O1110" s="673"/>
    </row>
    <row r="1111" spans="15:15" x14ac:dyDescent="0.2">
      <c r="O1111" s="673"/>
    </row>
    <row r="1112" spans="15:15" x14ac:dyDescent="0.2">
      <c r="O1112" s="673"/>
    </row>
    <row r="1113" spans="15:15" x14ac:dyDescent="0.2">
      <c r="O1113" s="673"/>
    </row>
    <row r="1114" spans="15:15" x14ac:dyDescent="0.2">
      <c r="O1114" s="673"/>
    </row>
    <row r="1115" spans="15:15" x14ac:dyDescent="0.2">
      <c r="O1115" s="673"/>
    </row>
    <row r="1116" spans="15:15" x14ac:dyDescent="0.2">
      <c r="O1116" s="673"/>
    </row>
    <row r="1117" spans="15:15" x14ac:dyDescent="0.2">
      <c r="O1117" s="673"/>
    </row>
    <row r="1118" spans="15:15" x14ac:dyDescent="0.2">
      <c r="O1118" s="673"/>
    </row>
    <row r="1119" spans="15:15" x14ac:dyDescent="0.2">
      <c r="O1119" s="673"/>
    </row>
    <row r="1120" spans="15:15" x14ac:dyDescent="0.2">
      <c r="O1120" s="673"/>
    </row>
    <row r="1121" spans="15:15" x14ac:dyDescent="0.2">
      <c r="O1121" s="673"/>
    </row>
    <row r="1122" spans="15:15" x14ac:dyDescent="0.2">
      <c r="O1122" s="673"/>
    </row>
    <row r="1123" spans="15:15" x14ac:dyDescent="0.2">
      <c r="O1123" s="673"/>
    </row>
    <row r="1124" spans="15:15" x14ac:dyDescent="0.2">
      <c r="O1124" s="673"/>
    </row>
    <row r="1125" spans="15:15" x14ac:dyDescent="0.2">
      <c r="O1125" s="673"/>
    </row>
    <row r="1126" spans="15:15" x14ac:dyDescent="0.2">
      <c r="O1126" s="673"/>
    </row>
    <row r="1127" spans="15:15" x14ac:dyDescent="0.2">
      <c r="O1127" s="673"/>
    </row>
    <row r="1128" spans="15:15" x14ac:dyDescent="0.2">
      <c r="O1128" s="673"/>
    </row>
    <row r="1129" spans="15:15" x14ac:dyDescent="0.2">
      <c r="O1129" s="673"/>
    </row>
    <row r="1130" spans="15:15" x14ac:dyDescent="0.2">
      <c r="O1130" s="673"/>
    </row>
    <row r="1131" spans="15:15" x14ac:dyDescent="0.2">
      <c r="O1131" s="673"/>
    </row>
    <row r="1132" spans="15:15" x14ac:dyDescent="0.2">
      <c r="O1132" s="673"/>
    </row>
    <row r="1133" spans="15:15" x14ac:dyDescent="0.2">
      <c r="O1133" s="673"/>
    </row>
    <row r="1134" spans="15:15" x14ac:dyDescent="0.2">
      <c r="O1134" s="673"/>
    </row>
    <row r="1135" spans="15:15" x14ac:dyDescent="0.2">
      <c r="O1135" s="673"/>
    </row>
    <row r="1136" spans="15:15" x14ac:dyDescent="0.2">
      <c r="O1136" s="673"/>
    </row>
    <row r="1137" spans="15:15" x14ac:dyDescent="0.2">
      <c r="O1137" s="673"/>
    </row>
    <row r="1138" spans="15:15" x14ac:dyDescent="0.2">
      <c r="O1138" s="673"/>
    </row>
    <row r="1139" spans="15:15" x14ac:dyDescent="0.2">
      <c r="O1139" s="673"/>
    </row>
    <row r="1140" spans="15:15" x14ac:dyDescent="0.2">
      <c r="O1140" s="673"/>
    </row>
    <row r="1141" spans="15:15" x14ac:dyDescent="0.2">
      <c r="O1141" s="673"/>
    </row>
    <row r="1142" spans="15:15" x14ac:dyDescent="0.2">
      <c r="O1142" s="673"/>
    </row>
    <row r="1143" spans="15:15" x14ac:dyDescent="0.2">
      <c r="O1143" s="673"/>
    </row>
    <row r="1144" spans="15:15" x14ac:dyDescent="0.2">
      <c r="O1144" s="673"/>
    </row>
    <row r="1145" spans="15:15" x14ac:dyDescent="0.2">
      <c r="O1145" s="673"/>
    </row>
    <row r="1146" spans="15:15" x14ac:dyDescent="0.2">
      <c r="O1146" s="673"/>
    </row>
    <row r="1147" spans="15:15" x14ac:dyDescent="0.2">
      <c r="O1147" s="673"/>
    </row>
    <row r="1148" spans="15:15" x14ac:dyDescent="0.2">
      <c r="O1148" s="673"/>
    </row>
    <row r="1149" spans="15:15" x14ac:dyDescent="0.2">
      <c r="O1149" s="673"/>
    </row>
    <row r="1150" spans="15:15" x14ac:dyDescent="0.2">
      <c r="O1150" s="673"/>
    </row>
    <row r="1151" spans="15:15" x14ac:dyDescent="0.2">
      <c r="O1151" s="673"/>
    </row>
    <row r="1152" spans="15:15" x14ac:dyDescent="0.2">
      <c r="O1152" s="673"/>
    </row>
    <row r="1153" spans="15:15" x14ac:dyDescent="0.2">
      <c r="O1153" s="673"/>
    </row>
    <row r="1154" spans="15:15" x14ac:dyDescent="0.2">
      <c r="O1154" s="673"/>
    </row>
    <row r="1155" spans="15:15" x14ac:dyDescent="0.2">
      <c r="O1155" s="673"/>
    </row>
    <row r="1156" spans="15:15" x14ac:dyDescent="0.2">
      <c r="O1156" s="673"/>
    </row>
    <row r="1157" spans="15:15" x14ac:dyDescent="0.2">
      <c r="O1157" s="673"/>
    </row>
    <row r="1158" spans="15:15" x14ac:dyDescent="0.2">
      <c r="O1158" s="673"/>
    </row>
    <row r="1159" spans="15:15" x14ac:dyDescent="0.2">
      <c r="O1159" s="673"/>
    </row>
    <row r="1160" spans="15:15" x14ac:dyDescent="0.2">
      <c r="O1160" s="673"/>
    </row>
    <row r="1161" spans="15:15" x14ac:dyDescent="0.2">
      <c r="O1161" s="673"/>
    </row>
    <row r="1162" spans="15:15" x14ac:dyDescent="0.2">
      <c r="O1162" s="673"/>
    </row>
    <row r="1163" spans="15:15" x14ac:dyDescent="0.2">
      <c r="O1163" s="673"/>
    </row>
    <row r="1164" spans="15:15" x14ac:dyDescent="0.2">
      <c r="O1164" s="673"/>
    </row>
    <row r="1165" spans="15:15" x14ac:dyDescent="0.2">
      <c r="O1165" s="673"/>
    </row>
    <row r="1166" spans="15:15" x14ac:dyDescent="0.2">
      <c r="O1166" s="673"/>
    </row>
    <row r="1167" spans="15:15" x14ac:dyDescent="0.2">
      <c r="O1167" s="673"/>
    </row>
    <row r="1168" spans="15:15" x14ac:dyDescent="0.2">
      <c r="O1168" s="673"/>
    </row>
    <row r="1169" spans="15:15" x14ac:dyDescent="0.2">
      <c r="O1169" s="673"/>
    </row>
    <row r="1170" spans="15:15" x14ac:dyDescent="0.2">
      <c r="O1170" s="673"/>
    </row>
    <row r="1171" spans="15:15" x14ac:dyDescent="0.2">
      <c r="O1171" s="673"/>
    </row>
    <row r="1172" spans="15:15" x14ac:dyDescent="0.2">
      <c r="O1172" s="673"/>
    </row>
    <row r="1173" spans="15:15" x14ac:dyDescent="0.2">
      <c r="O1173" s="673"/>
    </row>
    <row r="1174" spans="15:15" x14ac:dyDescent="0.2">
      <c r="O1174" s="673"/>
    </row>
    <row r="1175" spans="15:15" x14ac:dyDescent="0.2">
      <c r="O1175" s="673"/>
    </row>
    <row r="1176" spans="15:15" x14ac:dyDescent="0.2">
      <c r="O1176" s="673"/>
    </row>
    <row r="1177" spans="15:15" x14ac:dyDescent="0.2">
      <c r="O1177" s="673"/>
    </row>
    <row r="1178" spans="15:15" x14ac:dyDescent="0.2">
      <c r="O1178" s="673"/>
    </row>
    <row r="1179" spans="15:15" x14ac:dyDescent="0.2">
      <c r="O1179" s="673"/>
    </row>
    <row r="1180" spans="15:15" x14ac:dyDescent="0.2">
      <c r="O1180" s="673"/>
    </row>
    <row r="1181" spans="15:15" x14ac:dyDescent="0.2">
      <c r="O1181" s="673"/>
    </row>
    <row r="1182" spans="15:15" x14ac:dyDescent="0.2">
      <c r="O1182" s="673"/>
    </row>
    <row r="1183" spans="15:15" x14ac:dyDescent="0.2">
      <c r="O1183" s="673"/>
    </row>
    <row r="1184" spans="15:15" x14ac:dyDescent="0.2">
      <c r="O1184" s="673"/>
    </row>
    <row r="1185" spans="15:15" x14ac:dyDescent="0.2">
      <c r="O1185" s="673"/>
    </row>
    <row r="1186" spans="15:15" x14ac:dyDescent="0.2">
      <c r="O1186" s="673"/>
    </row>
    <row r="1187" spans="15:15" x14ac:dyDescent="0.2">
      <c r="O1187" s="673"/>
    </row>
    <row r="1188" spans="15:15" x14ac:dyDescent="0.2">
      <c r="O1188" s="673"/>
    </row>
    <row r="1189" spans="15:15" x14ac:dyDescent="0.2">
      <c r="O1189" s="673"/>
    </row>
    <row r="1190" spans="15:15" x14ac:dyDescent="0.2">
      <c r="O1190" s="673"/>
    </row>
    <row r="1191" spans="15:15" x14ac:dyDescent="0.2">
      <c r="O1191" s="673"/>
    </row>
    <row r="1192" spans="15:15" x14ac:dyDescent="0.2">
      <c r="O1192" s="673"/>
    </row>
    <row r="1193" spans="15:15" x14ac:dyDescent="0.2">
      <c r="O1193" s="673"/>
    </row>
    <row r="1194" spans="15:15" x14ac:dyDescent="0.2">
      <c r="O1194" s="673"/>
    </row>
    <row r="1195" spans="15:15" x14ac:dyDescent="0.2">
      <c r="O1195" s="673"/>
    </row>
    <row r="1196" spans="15:15" x14ac:dyDescent="0.2">
      <c r="O1196" s="673"/>
    </row>
    <row r="1197" spans="15:15" x14ac:dyDescent="0.2">
      <c r="O1197" s="673"/>
    </row>
    <row r="1198" spans="15:15" x14ac:dyDescent="0.2">
      <c r="O1198" s="673"/>
    </row>
    <row r="1199" spans="15:15" x14ac:dyDescent="0.2">
      <c r="O1199" s="673"/>
    </row>
    <row r="1200" spans="15:15" x14ac:dyDescent="0.2">
      <c r="O1200" s="673"/>
    </row>
    <row r="1201" spans="15:15" x14ac:dyDescent="0.2">
      <c r="O1201" s="673"/>
    </row>
    <row r="1202" spans="15:15" x14ac:dyDescent="0.2">
      <c r="O1202" s="673"/>
    </row>
    <row r="1203" spans="15:15" x14ac:dyDescent="0.2">
      <c r="O1203" s="673"/>
    </row>
    <row r="1204" spans="15:15" x14ac:dyDescent="0.2">
      <c r="O1204" s="673"/>
    </row>
    <row r="1205" spans="15:15" x14ac:dyDescent="0.2">
      <c r="O1205" s="673"/>
    </row>
    <row r="1206" spans="15:15" x14ac:dyDescent="0.2">
      <c r="O1206" s="673"/>
    </row>
    <row r="1207" spans="15:15" x14ac:dyDescent="0.2">
      <c r="O1207" s="673"/>
    </row>
    <row r="1208" spans="15:15" x14ac:dyDescent="0.2">
      <c r="O1208" s="673"/>
    </row>
    <row r="1209" spans="15:15" x14ac:dyDescent="0.2">
      <c r="O1209" s="673"/>
    </row>
    <row r="1210" spans="15:15" x14ac:dyDescent="0.2">
      <c r="O1210" s="673"/>
    </row>
    <row r="1211" spans="15:15" x14ac:dyDescent="0.2">
      <c r="O1211" s="673"/>
    </row>
    <row r="1212" spans="15:15" x14ac:dyDescent="0.2">
      <c r="O1212" s="673"/>
    </row>
    <row r="1213" spans="15:15" x14ac:dyDescent="0.2">
      <c r="O1213" s="673"/>
    </row>
    <row r="1214" spans="15:15" x14ac:dyDescent="0.2">
      <c r="O1214" s="673"/>
    </row>
    <row r="1215" spans="15:15" x14ac:dyDescent="0.2">
      <c r="O1215" s="673"/>
    </row>
    <row r="1216" spans="15:15" x14ac:dyDescent="0.2">
      <c r="O1216" s="673"/>
    </row>
    <row r="1217" spans="15:15" x14ac:dyDescent="0.2">
      <c r="O1217" s="673"/>
    </row>
    <row r="1218" spans="15:15" x14ac:dyDescent="0.2">
      <c r="O1218" s="673"/>
    </row>
    <row r="1219" spans="15:15" x14ac:dyDescent="0.2">
      <c r="O1219" s="673"/>
    </row>
    <row r="1220" spans="15:15" x14ac:dyDescent="0.2">
      <c r="O1220" s="673"/>
    </row>
    <row r="1221" spans="15:15" x14ac:dyDescent="0.2">
      <c r="O1221" s="673"/>
    </row>
    <row r="1222" spans="15:15" x14ac:dyDescent="0.2">
      <c r="O1222" s="673"/>
    </row>
    <row r="1223" spans="15:15" x14ac:dyDescent="0.2">
      <c r="O1223" s="673"/>
    </row>
    <row r="1224" spans="15:15" x14ac:dyDescent="0.2">
      <c r="O1224" s="673"/>
    </row>
    <row r="1225" spans="15:15" x14ac:dyDescent="0.2">
      <c r="O1225" s="673"/>
    </row>
    <row r="1226" spans="15:15" x14ac:dyDescent="0.2">
      <c r="O1226" s="673"/>
    </row>
    <row r="1227" spans="15:15" x14ac:dyDescent="0.2">
      <c r="O1227" s="673"/>
    </row>
    <row r="1228" spans="15:15" x14ac:dyDescent="0.2">
      <c r="O1228" s="673"/>
    </row>
    <row r="1229" spans="15:15" x14ac:dyDescent="0.2">
      <c r="O1229" s="673"/>
    </row>
    <row r="1230" spans="15:15" x14ac:dyDescent="0.2">
      <c r="O1230" s="673"/>
    </row>
    <row r="1231" spans="15:15" x14ac:dyDescent="0.2">
      <c r="O1231" s="673"/>
    </row>
    <row r="1232" spans="15:15" x14ac:dyDescent="0.2">
      <c r="O1232" s="673"/>
    </row>
    <row r="1233" spans="15:15" x14ac:dyDescent="0.2">
      <c r="O1233" s="673"/>
    </row>
    <row r="1234" spans="15:15" x14ac:dyDescent="0.2">
      <c r="O1234" s="673"/>
    </row>
    <row r="1235" spans="15:15" x14ac:dyDescent="0.2">
      <c r="O1235" s="673"/>
    </row>
    <row r="1236" spans="15:15" x14ac:dyDescent="0.2">
      <c r="O1236" s="673"/>
    </row>
    <row r="1237" spans="15:15" x14ac:dyDescent="0.2">
      <c r="O1237" s="673"/>
    </row>
    <row r="1238" spans="15:15" x14ac:dyDescent="0.2">
      <c r="O1238" s="673"/>
    </row>
    <row r="1239" spans="15:15" x14ac:dyDescent="0.2">
      <c r="O1239" s="673"/>
    </row>
    <row r="1240" spans="15:15" x14ac:dyDescent="0.2">
      <c r="O1240" s="673"/>
    </row>
    <row r="1241" spans="15:15" x14ac:dyDescent="0.2">
      <c r="O1241" s="673"/>
    </row>
    <row r="1242" spans="15:15" x14ac:dyDescent="0.2">
      <c r="O1242" s="673"/>
    </row>
    <row r="1243" spans="15:15" x14ac:dyDescent="0.2">
      <c r="O1243" s="673"/>
    </row>
    <row r="1244" spans="15:15" x14ac:dyDescent="0.2">
      <c r="O1244" s="673"/>
    </row>
    <row r="1245" spans="15:15" x14ac:dyDescent="0.2">
      <c r="O1245" s="673"/>
    </row>
    <row r="1246" spans="15:15" x14ac:dyDescent="0.2">
      <c r="O1246" s="673"/>
    </row>
    <row r="1247" spans="15:15" x14ac:dyDescent="0.2">
      <c r="O1247" s="673"/>
    </row>
    <row r="1248" spans="15:15" x14ac:dyDescent="0.2">
      <c r="O1248" s="673"/>
    </row>
    <row r="1249" spans="15:15" x14ac:dyDescent="0.2">
      <c r="O1249" s="673"/>
    </row>
    <row r="1250" spans="15:15" x14ac:dyDescent="0.2">
      <c r="O1250" s="673"/>
    </row>
    <row r="1251" spans="15:15" x14ac:dyDescent="0.2">
      <c r="O1251" s="673"/>
    </row>
    <row r="1252" spans="15:15" x14ac:dyDescent="0.2">
      <c r="O1252" s="673"/>
    </row>
    <row r="1253" spans="15:15" x14ac:dyDescent="0.2">
      <c r="O1253" s="673"/>
    </row>
    <row r="1254" spans="15:15" x14ac:dyDescent="0.2">
      <c r="O1254" s="673"/>
    </row>
    <row r="1255" spans="15:15" x14ac:dyDescent="0.2">
      <c r="O1255" s="673"/>
    </row>
    <row r="1256" spans="15:15" x14ac:dyDescent="0.2">
      <c r="O1256" s="673"/>
    </row>
    <row r="1257" spans="15:15" x14ac:dyDescent="0.2">
      <c r="O1257" s="673"/>
    </row>
    <row r="1258" spans="15:15" x14ac:dyDescent="0.2">
      <c r="O1258" s="673"/>
    </row>
    <row r="1259" spans="15:15" x14ac:dyDescent="0.2">
      <c r="O1259" s="673"/>
    </row>
    <row r="1260" spans="15:15" x14ac:dyDescent="0.2">
      <c r="O1260" s="673"/>
    </row>
    <row r="1261" spans="15:15" x14ac:dyDescent="0.2">
      <c r="O1261" s="673"/>
    </row>
    <row r="1262" spans="15:15" x14ac:dyDescent="0.2">
      <c r="O1262" s="673"/>
    </row>
    <row r="1263" spans="15:15" x14ac:dyDescent="0.2">
      <c r="O1263" s="673"/>
    </row>
    <row r="1264" spans="15:15" x14ac:dyDescent="0.2">
      <c r="O1264" s="673"/>
    </row>
    <row r="1265" spans="15:15" x14ac:dyDescent="0.2">
      <c r="O1265" s="673"/>
    </row>
    <row r="1266" spans="15:15" x14ac:dyDescent="0.2">
      <c r="O1266" s="673"/>
    </row>
    <row r="1267" spans="15:15" x14ac:dyDescent="0.2">
      <c r="O1267" s="673"/>
    </row>
    <row r="1268" spans="15:15" x14ac:dyDescent="0.2">
      <c r="O1268" s="673"/>
    </row>
    <row r="1269" spans="15:15" x14ac:dyDescent="0.2">
      <c r="O1269" s="673"/>
    </row>
    <row r="1270" spans="15:15" x14ac:dyDescent="0.2">
      <c r="O1270" s="673"/>
    </row>
    <row r="1271" spans="15:15" x14ac:dyDescent="0.2">
      <c r="O1271" s="673"/>
    </row>
    <row r="1272" spans="15:15" x14ac:dyDescent="0.2">
      <c r="O1272" s="673"/>
    </row>
    <row r="1273" spans="15:15" x14ac:dyDescent="0.2">
      <c r="O1273" s="673"/>
    </row>
    <row r="1274" spans="15:15" x14ac:dyDescent="0.2">
      <c r="O1274" s="673"/>
    </row>
    <row r="1275" spans="15:15" x14ac:dyDescent="0.2">
      <c r="O1275" s="673"/>
    </row>
    <row r="1276" spans="15:15" x14ac:dyDescent="0.2">
      <c r="O1276" s="673"/>
    </row>
    <row r="1277" spans="15:15" x14ac:dyDescent="0.2">
      <c r="O1277" s="673"/>
    </row>
    <row r="1278" spans="15:15" x14ac:dyDescent="0.2">
      <c r="O1278" s="673"/>
    </row>
    <row r="1279" spans="15:15" x14ac:dyDescent="0.2">
      <c r="O1279" s="673"/>
    </row>
    <row r="1280" spans="15:15" x14ac:dyDescent="0.2">
      <c r="O1280" s="673"/>
    </row>
    <row r="1281" spans="15:15" x14ac:dyDescent="0.2">
      <c r="O1281" s="673"/>
    </row>
    <row r="1282" spans="15:15" x14ac:dyDescent="0.2">
      <c r="O1282" s="673"/>
    </row>
    <row r="1283" spans="15:15" x14ac:dyDescent="0.2">
      <c r="O1283" s="673"/>
    </row>
    <row r="1284" spans="15:15" x14ac:dyDescent="0.2">
      <c r="O1284" s="673"/>
    </row>
    <row r="1285" spans="15:15" x14ac:dyDescent="0.2">
      <c r="O1285" s="673"/>
    </row>
    <row r="1286" spans="15:15" x14ac:dyDescent="0.2">
      <c r="O1286" s="673"/>
    </row>
    <row r="1287" spans="15:15" x14ac:dyDescent="0.2">
      <c r="O1287" s="673"/>
    </row>
    <row r="1288" spans="15:15" x14ac:dyDescent="0.2">
      <c r="O1288" s="673"/>
    </row>
    <row r="1289" spans="15:15" x14ac:dyDescent="0.2">
      <c r="O1289" s="673"/>
    </row>
    <row r="1290" spans="15:15" x14ac:dyDescent="0.2">
      <c r="O1290" s="673"/>
    </row>
    <row r="1291" spans="15:15" x14ac:dyDescent="0.2">
      <c r="O1291" s="673"/>
    </row>
    <row r="1292" spans="15:15" x14ac:dyDescent="0.2">
      <c r="O1292" s="673"/>
    </row>
    <row r="1293" spans="15:15" x14ac:dyDescent="0.2">
      <c r="O1293" s="673"/>
    </row>
    <row r="1294" spans="15:15" x14ac:dyDescent="0.2">
      <c r="O1294" s="673"/>
    </row>
    <row r="1295" spans="15:15" x14ac:dyDescent="0.2">
      <c r="O1295" s="673"/>
    </row>
    <row r="1296" spans="15:15" x14ac:dyDescent="0.2">
      <c r="O1296" s="673"/>
    </row>
    <row r="1297" spans="15:15" x14ac:dyDescent="0.2">
      <c r="O1297" s="673"/>
    </row>
    <row r="1298" spans="15:15" x14ac:dyDescent="0.2">
      <c r="O1298" s="673"/>
    </row>
    <row r="1299" spans="15:15" x14ac:dyDescent="0.2">
      <c r="O1299" s="673"/>
    </row>
    <row r="1300" spans="15:15" x14ac:dyDescent="0.2">
      <c r="O1300" s="673"/>
    </row>
    <row r="1301" spans="15:15" x14ac:dyDescent="0.2">
      <c r="O1301" s="673"/>
    </row>
    <row r="1302" spans="15:15" x14ac:dyDescent="0.2">
      <c r="O1302" s="673"/>
    </row>
    <row r="1303" spans="15:15" x14ac:dyDescent="0.2">
      <c r="O1303" s="673"/>
    </row>
    <row r="1304" spans="15:15" x14ac:dyDescent="0.2">
      <c r="O1304" s="673"/>
    </row>
    <row r="1305" spans="15:15" x14ac:dyDescent="0.2">
      <c r="O1305" s="673"/>
    </row>
    <row r="1306" spans="15:15" x14ac:dyDescent="0.2">
      <c r="O1306" s="673"/>
    </row>
    <row r="1307" spans="15:15" x14ac:dyDescent="0.2">
      <c r="O1307" s="673"/>
    </row>
    <row r="1308" spans="15:15" x14ac:dyDescent="0.2">
      <c r="O1308" s="673"/>
    </row>
    <row r="1309" spans="15:15" x14ac:dyDescent="0.2">
      <c r="O1309" s="673"/>
    </row>
    <row r="1310" spans="15:15" x14ac:dyDescent="0.2">
      <c r="O1310" s="673"/>
    </row>
    <row r="1311" spans="15:15" x14ac:dyDescent="0.2">
      <c r="O1311" s="673"/>
    </row>
    <row r="1312" spans="15:15" x14ac:dyDescent="0.2">
      <c r="O1312" s="673"/>
    </row>
    <row r="1313" spans="15:15" x14ac:dyDescent="0.2">
      <c r="O1313" s="673"/>
    </row>
    <row r="1314" spans="15:15" x14ac:dyDescent="0.2">
      <c r="O1314" s="673"/>
    </row>
    <row r="1315" spans="15:15" x14ac:dyDescent="0.2">
      <c r="O1315" s="673"/>
    </row>
    <row r="1316" spans="15:15" x14ac:dyDescent="0.2">
      <c r="O1316" s="673"/>
    </row>
    <row r="1317" spans="15:15" x14ac:dyDescent="0.2">
      <c r="O1317" s="673"/>
    </row>
    <row r="1318" spans="15:15" x14ac:dyDescent="0.2">
      <c r="O1318" s="673"/>
    </row>
    <row r="1319" spans="15:15" x14ac:dyDescent="0.2">
      <c r="O1319" s="673"/>
    </row>
    <row r="1320" spans="15:15" x14ac:dyDescent="0.2">
      <c r="O1320" s="673"/>
    </row>
    <row r="1321" spans="15:15" x14ac:dyDescent="0.2">
      <c r="O1321" s="673"/>
    </row>
    <row r="1322" spans="15:15" x14ac:dyDescent="0.2">
      <c r="O1322" s="673"/>
    </row>
    <row r="1323" spans="15:15" x14ac:dyDescent="0.2">
      <c r="O1323" s="673"/>
    </row>
    <row r="1324" spans="15:15" x14ac:dyDescent="0.2">
      <c r="O1324" s="673"/>
    </row>
    <row r="1325" spans="15:15" x14ac:dyDescent="0.2">
      <c r="O1325" s="673"/>
    </row>
    <row r="1326" spans="15:15" x14ac:dyDescent="0.2">
      <c r="O1326" s="673"/>
    </row>
    <row r="1327" spans="15:15" x14ac:dyDescent="0.2">
      <c r="O1327" s="673"/>
    </row>
    <row r="1328" spans="15:15" x14ac:dyDescent="0.2">
      <c r="O1328" s="673"/>
    </row>
    <row r="1329" spans="15:15" x14ac:dyDescent="0.2">
      <c r="O1329" s="673"/>
    </row>
    <row r="1330" spans="15:15" x14ac:dyDescent="0.2">
      <c r="O1330" s="673"/>
    </row>
    <row r="1331" spans="15:15" x14ac:dyDescent="0.2">
      <c r="O1331" s="673"/>
    </row>
    <row r="1332" spans="15:15" x14ac:dyDescent="0.2">
      <c r="O1332" s="673"/>
    </row>
    <row r="1333" spans="15:15" x14ac:dyDescent="0.2">
      <c r="O1333" s="673"/>
    </row>
    <row r="1334" spans="15:15" x14ac:dyDescent="0.2">
      <c r="O1334" s="673"/>
    </row>
    <row r="1335" spans="15:15" x14ac:dyDescent="0.2">
      <c r="O1335" s="673"/>
    </row>
    <row r="1336" spans="15:15" x14ac:dyDescent="0.2">
      <c r="O1336" s="673"/>
    </row>
    <row r="1337" spans="15:15" x14ac:dyDescent="0.2">
      <c r="O1337" s="673"/>
    </row>
    <row r="1338" spans="15:15" x14ac:dyDescent="0.2">
      <c r="O1338" s="673"/>
    </row>
    <row r="1339" spans="15:15" x14ac:dyDescent="0.2">
      <c r="O1339" s="673"/>
    </row>
    <row r="1340" spans="15:15" x14ac:dyDescent="0.2">
      <c r="O1340" s="673"/>
    </row>
    <row r="1341" spans="15:15" x14ac:dyDescent="0.2">
      <c r="O1341" s="673"/>
    </row>
    <row r="1342" spans="15:15" x14ac:dyDescent="0.2">
      <c r="O1342" s="673"/>
    </row>
    <row r="1343" spans="15:15" x14ac:dyDescent="0.2">
      <c r="O1343" s="673"/>
    </row>
    <row r="1344" spans="15:15" x14ac:dyDescent="0.2">
      <c r="O1344" s="673"/>
    </row>
    <row r="1345" spans="15:15" x14ac:dyDescent="0.2">
      <c r="O1345" s="673"/>
    </row>
    <row r="1346" spans="15:15" x14ac:dyDescent="0.2">
      <c r="O1346" s="673"/>
    </row>
    <row r="1347" spans="15:15" x14ac:dyDescent="0.2">
      <c r="O1347" s="673"/>
    </row>
    <row r="1348" spans="15:15" x14ac:dyDescent="0.2">
      <c r="O1348" s="673"/>
    </row>
    <row r="1349" spans="15:15" x14ac:dyDescent="0.2">
      <c r="O1349" s="673"/>
    </row>
    <row r="1350" spans="15:15" x14ac:dyDescent="0.2">
      <c r="O1350" s="673"/>
    </row>
    <row r="1351" spans="15:15" x14ac:dyDescent="0.2">
      <c r="O1351" s="673"/>
    </row>
    <row r="1352" spans="15:15" x14ac:dyDescent="0.2">
      <c r="O1352" s="673"/>
    </row>
    <row r="1353" spans="15:15" x14ac:dyDescent="0.2">
      <c r="O1353" s="673"/>
    </row>
    <row r="1354" spans="15:15" x14ac:dyDescent="0.2">
      <c r="O1354" s="673"/>
    </row>
    <row r="1355" spans="15:15" x14ac:dyDescent="0.2">
      <c r="O1355" s="673"/>
    </row>
    <row r="1356" spans="15:15" x14ac:dyDescent="0.2">
      <c r="O1356" s="673"/>
    </row>
    <row r="1357" spans="15:15" x14ac:dyDescent="0.2">
      <c r="O1357" s="673"/>
    </row>
    <row r="1358" spans="15:15" x14ac:dyDescent="0.2">
      <c r="O1358" s="673"/>
    </row>
    <row r="1359" spans="15:15" x14ac:dyDescent="0.2">
      <c r="O1359" s="673"/>
    </row>
    <row r="1360" spans="15:15" x14ac:dyDescent="0.2">
      <c r="O1360" s="673"/>
    </row>
    <row r="1361" spans="15:15" x14ac:dyDescent="0.2">
      <c r="O1361" s="673"/>
    </row>
    <row r="1362" spans="15:15" x14ac:dyDescent="0.2">
      <c r="O1362" s="673"/>
    </row>
    <row r="1363" spans="15:15" x14ac:dyDescent="0.2">
      <c r="O1363" s="673"/>
    </row>
    <row r="1364" spans="15:15" x14ac:dyDescent="0.2">
      <c r="O1364" s="673"/>
    </row>
    <row r="1365" spans="15:15" x14ac:dyDescent="0.2">
      <c r="O1365" s="673"/>
    </row>
    <row r="1366" spans="15:15" x14ac:dyDescent="0.2">
      <c r="O1366" s="673"/>
    </row>
    <row r="1367" spans="15:15" x14ac:dyDescent="0.2">
      <c r="O1367" s="673"/>
    </row>
    <row r="1368" spans="15:15" x14ac:dyDescent="0.2">
      <c r="O1368" s="673"/>
    </row>
    <row r="1369" spans="15:15" x14ac:dyDescent="0.2">
      <c r="O1369" s="673"/>
    </row>
    <row r="1370" spans="15:15" x14ac:dyDescent="0.2">
      <c r="O1370" s="673"/>
    </row>
    <row r="1371" spans="15:15" x14ac:dyDescent="0.2">
      <c r="O1371" s="673"/>
    </row>
    <row r="1372" spans="15:15" x14ac:dyDescent="0.2">
      <c r="O1372" s="673"/>
    </row>
    <row r="1373" spans="15:15" x14ac:dyDescent="0.2">
      <c r="O1373" s="673"/>
    </row>
    <row r="1374" spans="15:15" x14ac:dyDescent="0.2">
      <c r="O1374" s="673"/>
    </row>
    <row r="1375" spans="15:15" x14ac:dyDescent="0.2">
      <c r="O1375" s="673"/>
    </row>
    <row r="1376" spans="15:15" x14ac:dyDescent="0.2">
      <c r="O1376" s="673"/>
    </row>
    <row r="1377" spans="15:15" x14ac:dyDescent="0.2">
      <c r="O1377" s="673"/>
    </row>
    <row r="1378" spans="15:15" x14ac:dyDescent="0.2">
      <c r="O1378" s="673"/>
    </row>
    <row r="1379" spans="15:15" x14ac:dyDescent="0.2">
      <c r="O1379" s="673"/>
    </row>
    <row r="1380" spans="15:15" x14ac:dyDescent="0.2">
      <c r="O1380" s="673"/>
    </row>
    <row r="1381" spans="15:15" x14ac:dyDescent="0.2">
      <c r="O1381" s="673"/>
    </row>
    <row r="1382" spans="15:15" x14ac:dyDescent="0.2">
      <c r="O1382" s="673"/>
    </row>
    <row r="1383" spans="15:15" x14ac:dyDescent="0.2">
      <c r="O1383" s="673"/>
    </row>
    <row r="1384" spans="15:15" x14ac:dyDescent="0.2">
      <c r="O1384" s="673"/>
    </row>
    <row r="1385" spans="15:15" x14ac:dyDescent="0.2">
      <c r="O1385" s="673"/>
    </row>
    <row r="1386" spans="15:15" x14ac:dyDescent="0.2">
      <c r="O1386" s="673"/>
    </row>
    <row r="1387" spans="15:15" x14ac:dyDescent="0.2">
      <c r="O1387" s="673"/>
    </row>
    <row r="1388" spans="15:15" x14ac:dyDescent="0.2">
      <c r="O1388" s="673"/>
    </row>
    <row r="1389" spans="15:15" x14ac:dyDescent="0.2">
      <c r="O1389" s="673"/>
    </row>
    <row r="1390" spans="15:15" x14ac:dyDescent="0.2">
      <c r="O1390" s="673"/>
    </row>
    <row r="1391" spans="15:15" x14ac:dyDescent="0.2">
      <c r="O1391" s="673"/>
    </row>
    <row r="1392" spans="15:15" x14ac:dyDescent="0.2">
      <c r="O1392" s="673"/>
    </row>
    <row r="1393" spans="15:15" x14ac:dyDescent="0.2">
      <c r="O1393" s="673"/>
    </row>
    <row r="1394" spans="15:15" x14ac:dyDescent="0.2">
      <c r="O1394" s="673"/>
    </row>
    <row r="1395" spans="15:15" x14ac:dyDescent="0.2">
      <c r="O1395" s="673"/>
    </row>
    <row r="1396" spans="15:15" x14ac:dyDescent="0.2">
      <c r="O1396" s="673"/>
    </row>
    <row r="1397" spans="15:15" x14ac:dyDescent="0.2">
      <c r="O1397" s="673"/>
    </row>
    <row r="1398" spans="15:15" x14ac:dyDescent="0.2">
      <c r="O1398" s="673"/>
    </row>
    <row r="1399" spans="15:15" x14ac:dyDescent="0.2">
      <c r="O1399" s="673"/>
    </row>
    <row r="1400" spans="15:15" x14ac:dyDescent="0.2">
      <c r="O1400" s="673"/>
    </row>
    <row r="1401" spans="15:15" x14ac:dyDescent="0.2">
      <c r="O1401" s="673"/>
    </row>
    <row r="1402" spans="15:15" x14ac:dyDescent="0.2">
      <c r="O1402" s="673"/>
    </row>
    <row r="1403" spans="15:15" x14ac:dyDescent="0.2">
      <c r="O1403" s="673"/>
    </row>
    <row r="1404" spans="15:15" x14ac:dyDescent="0.2">
      <c r="O1404" s="673"/>
    </row>
    <row r="1405" spans="15:15" x14ac:dyDescent="0.2">
      <c r="O1405" s="673"/>
    </row>
    <row r="1406" spans="15:15" x14ac:dyDescent="0.2">
      <c r="O1406" s="673"/>
    </row>
    <row r="1407" spans="15:15" x14ac:dyDescent="0.2">
      <c r="O1407" s="673"/>
    </row>
    <row r="1408" spans="15:15" x14ac:dyDescent="0.2">
      <c r="O1408" s="673"/>
    </row>
    <row r="1409" spans="15:15" x14ac:dyDescent="0.2">
      <c r="O1409" s="673"/>
    </row>
    <row r="1410" spans="15:15" x14ac:dyDescent="0.2">
      <c r="O1410" s="673"/>
    </row>
    <row r="1411" spans="15:15" x14ac:dyDescent="0.2">
      <c r="O1411" s="673"/>
    </row>
    <row r="1412" spans="15:15" x14ac:dyDescent="0.2">
      <c r="O1412" s="673"/>
    </row>
    <row r="1413" spans="15:15" x14ac:dyDescent="0.2">
      <c r="O1413" s="673"/>
    </row>
    <row r="1414" spans="15:15" x14ac:dyDescent="0.2">
      <c r="O1414" s="673"/>
    </row>
    <row r="1415" spans="15:15" x14ac:dyDescent="0.2">
      <c r="O1415" s="673"/>
    </row>
    <row r="1416" spans="15:15" x14ac:dyDescent="0.2">
      <c r="O1416" s="673"/>
    </row>
    <row r="1417" spans="15:15" x14ac:dyDescent="0.2">
      <c r="O1417" s="673"/>
    </row>
    <row r="1418" spans="15:15" x14ac:dyDescent="0.2">
      <c r="O1418" s="673"/>
    </row>
    <row r="1419" spans="15:15" x14ac:dyDescent="0.2">
      <c r="O1419" s="673"/>
    </row>
    <row r="1420" spans="15:15" x14ac:dyDescent="0.2">
      <c r="O1420" s="673"/>
    </row>
    <row r="1421" spans="15:15" x14ac:dyDescent="0.2">
      <c r="O1421" s="673"/>
    </row>
    <row r="1422" spans="15:15" x14ac:dyDescent="0.2">
      <c r="O1422" s="673"/>
    </row>
    <row r="1423" spans="15:15" x14ac:dyDescent="0.2">
      <c r="O1423" s="673"/>
    </row>
    <row r="1424" spans="15:15" x14ac:dyDescent="0.2">
      <c r="O1424" s="673"/>
    </row>
    <row r="1425" spans="15:15" x14ac:dyDescent="0.2">
      <c r="O1425" s="673"/>
    </row>
    <row r="1426" spans="15:15" x14ac:dyDescent="0.2">
      <c r="O1426" s="673"/>
    </row>
    <row r="1427" spans="15:15" x14ac:dyDescent="0.2">
      <c r="O1427" s="673"/>
    </row>
    <row r="1428" spans="15:15" x14ac:dyDescent="0.2">
      <c r="O1428" s="673"/>
    </row>
    <row r="1429" spans="15:15" x14ac:dyDescent="0.2">
      <c r="O1429" s="673"/>
    </row>
    <row r="1430" spans="15:15" x14ac:dyDescent="0.2">
      <c r="O1430" s="673"/>
    </row>
    <row r="1431" spans="15:15" x14ac:dyDescent="0.2">
      <c r="O1431" s="673"/>
    </row>
    <row r="1432" spans="15:15" x14ac:dyDescent="0.2">
      <c r="O1432" s="673"/>
    </row>
    <row r="1433" spans="15:15" x14ac:dyDescent="0.2">
      <c r="O1433" s="673"/>
    </row>
    <row r="1434" spans="15:15" x14ac:dyDescent="0.2">
      <c r="O1434" s="673"/>
    </row>
    <row r="1435" spans="15:15" x14ac:dyDescent="0.2">
      <c r="O1435" s="673"/>
    </row>
    <row r="1436" spans="15:15" x14ac:dyDescent="0.2">
      <c r="O1436" s="673"/>
    </row>
    <row r="1437" spans="15:15" x14ac:dyDescent="0.2">
      <c r="O1437" s="673"/>
    </row>
    <row r="1438" spans="15:15" x14ac:dyDescent="0.2">
      <c r="O1438" s="673"/>
    </row>
    <row r="1439" spans="15:15" x14ac:dyDescent="0.2">
      <c r="O1439" s="673"/>
    </row>
    <row r="1440" spans="15:15" x14ac:dyDescent="0.2">
      <c r="O1440" s="673"/>
    </row>
    <row r="1441" spans="15:15" x14ac:dyDescent="0.2">
      <c r="O1441" s="673"/>
    </row>
    <row r="1442" spans="15:15" x14ac:dyDescent="0.2">
      <c r="O1442" s="673"/>
    </row>
    <row r="1443" spans="15:15" x14ac:dyDescent="0.2">
      <c r="O1443" s="673"/>
    </row>
    <row r="1444" spans="15:15" x14ac:dyDescent="0.2">
      <c r="O1444" s="673"/>
    </row>
    <row r="1445" spans="15:15" x14ac:dyDescent="0.2">
      <c r="O1445" s="673"/>
    </row>
    <row r="1446" spans="15:15" x14ac:dyDescent="0.2">
      <c r="O1446" s="673"/>
    </row>
    <row r="1447" spans="15:15" x14ac:dyDescent="0.2">
      <c r="O1447" s="673"/>
    </row>
    <row r="1448" spans="15:15" x14ac:dyDescent="0.2">
      <c r="O1448" s="673"/>
    </row>
    <row r="1449" spans="15:15" x14ac:dyDescent="0.2">
      <c r="O1449" s="673"/>
    </row>
    <row r="1450" spans="15:15" x14ac:dyDescent="0.2">
      <c r="O1450" s="673"/>
    </row>
    <row r="1451" spans="15:15" x14ac:dyDescent="0.2">
      <c r="O1451" s="673"/>
    </row>
    <row r="1452" spans="15:15" x14ac:dyDescent="0.2">
      <c r="O1452" s="673"/>
    </row>
    <row r="1453" spans="15:15" x14ac:dyDescent="0.2">
      <c r="O1453" s="673"/>
    </row>
    <row r="1454" spans="15:15" x14ac:dyDescent="0.2">
      <c r="O1454" s="673"/>
    </row>
    <row r="1455" spans="15:15" x14ac:dyDescent="0.2">
      <c r="O1455" s="673"/>
    </row>
    <row r="1456" spans="15:15" x14ac:dyDescent="0.2">
      <c r="O1456" s="673"/>
    </row>
    <row r="1457" spans="15:15" x14ac:dyDescent="0.2">
      <c r="O1457" s="673"/>
    </row>
    <row r="1458" spans="15:15" x14ac:dyDescent="0.2">
      <c r="O1458" s="673"/>
    </row>
    <row r="1459" spans="15:15" x14ac:dyDescent="0.2">
      <c r="O1459" s="673"/>
    </row>
    <row r="1460" spans="15:15" x14ac:dyDescent="0.2">
      <c r="O1460" s="673"/>
    </row>
    <row r="1461" spans="15:15" x14ac:dyDescent="0.2">
      <c r="O1461" s="673"/>
    </row>
    <row r="1462" spans="15:15" x14ac:dyDescent="0.2">
      <c r="O1462" s="673"/>
    </row>
    <row r="1463" spans="15:15" x14ac:dyDescent="0.2">
      <c r="O1463" s="673"/>
    </row>
    <row r="1464" spans="15:15" x14ac:dyDescent="0.2">
      <c r="O1464" s="673"/>
    </row>
    <row r="1465" spans="15:15" x14ac:dyDescent="0.2">
      <c r="O1465" s="673"/>
    </row>
    <row r="1466" spans="15:15" x14ac:dyDescent="0.2">
      <c r="O1466" s="673"/>
    </row>
    <row r="1467" spans="15:15" x14ac:dyDescent="0.2">
      <c r="O1467" s="673"/>
    </row>
    <row r="1468" spans="15:15" x14ac:dyDescent="0.2">
      <c r="O1468" s="673"/>
    </row>
    <row r="1469" spans="15:15" x14ac:dyDescent="0.2">
      <c r="O1469" s="673"/>
    </row>
    <row r="1470" spans="15:15" x14ac:dyDescent="0.2">
      <c r="O1470" s="673"/>
    </row>
    <row r="1471" spans="15:15" x14ac:dyDescent="0.2">
      <c r="O1471" s="673"/>
    </row>
    <row r="1472" spans="15:15" x14ac:dyDescent="0.2">
      <c r="O1472" s="673"/>
    </row>
    <row r="1473" spans="15:15" x14ac:dyDescent="0.2">
      <c r="O1473" s="673"/>
    </row>
    <row r="1474" spans="15:15" x14ac:dyDescent="0.2">
      <c r="O1474" s="673"/>
    </row>
    <row r="1475" spans="15:15" x14ac:dyDescent="0.2">
      <c r="O1475" s="673"/>
    </row>
    <row r="1476" spans="15:15" x14ac:dyDescent="0.2">
      <c r="O1476" s="673"/>
    </row>
    <row r="1477" spans="15:15" x14ac:dyDescent="0.2">
      <c r="O1477" s="673"/>
    </row>
    <row r="1478" spans="15:15" x14ac:dyDescent="0.2">
      <c r="O1478" s="673"/>
    </row>
    <row r="1479" spans="15:15" x14ac:dyDescent="0.2">
      <c r="O1479" s="673"/>
    </row>
    <row r="1480" spans="15:15" x14ac:dyDescent="0.2">
      <c r="O1480" s="673"/>
    </row>
    <row r="1481" spans="15:15" x14ac:dyDescent="0.2">
      <c r="O1481" s="673"/>
    </row>
    <row r="1482" spans="15:15" x14ac:dyDescent="0.2">
      <c r="O1482" s="673"/>
    </row>
    <row r="1483" spans="15:15" x14ac:dyDescent="0.2">
      <c r="O1483" s="673"/>
    </row>
    <row r="1484" spans="15:15" x14ac:dyDescent="0.2">
      <c r="O1484" s="673"/>
    </row>
    <row r="1485" spans="15:15" x14ac:dyDescent="0.2">
      <c r="O1485" s="673"/>
    </row>
    <row r="1486" spans="15:15" x14ac:dyDescent="0.2">
      <c r="O1486" s="673"/>
    </row>
    <row r="1487" spans="15:15" x14ac:dyDescent="0.2">
      <c r="O1487" s="673"/>
    </row>
    <row r="1488" spans="15:15" x14ac:dyDescent="0.2">
      <c r="O1488" s="673"/>
    </row>
    <row r="1489" spans="15:15" x14ac:dyDescent="0.2">
      <c r="O1489" s="673"/>
    </row>
    <row r="1490" spans="15:15" x14ac:dyDescent="0.2">
      <c r="O1490" s="673"/>
    </row>
    <row r="1491" spans="15:15" x14ac:dyDescent="0.2">
      <c r="O1491" s="673"/>
    </row>
    <row r="1492" spans="15:15" x14ac:dyDescent="0.2">
      <c r="O1492" s="673"/>
    </row>
    <row r="1493" spans="15:15" x14ac:dyDescent="0.2">
      <c r="O1493" s="673"/>
    </row>
    <row r="1494" spans="15:15" x14ac:dyDescent="0.2">
      <c r="O1494" s="673"/>
    </row>
    <row r="1495" spans="15:15" x14ac:dyDescent="0.2">
      <c r="O1495" s="673"/>
    </row>
    <row r="1496" spans="15:15" x14ac:dyDescent="0.2">
      <c r="O1496" s="673"/>
    </row>
    <row r="1497" spans="15:15" x14ac:dyDescent="0.2">
      <c r="O1497" s="673"/>
    </row>
    <row r="1498" spans="15:15" x14ac:dyDescent="0.2">
      <c r="O1498" s="673"/>
    </row>
    <row r="1499" spans="15:15" x14ac:dyDescent="0.2">
      <c r="O1499" s="673"/>
    </row>
    <row r="1500" spans="15:15" x14ac:dyDescent="0.2">
      <c r="O1500" s="673"/>
    </row>
    <row r="1501" spans="15:15" x14ac:dyDescent="0.2">
      <c r="O1501" s="673"/>
    </row>
    <row r="1502" spans="15:15" x14ac:dyDescent="0.2">
      <c r="O1502" s="673"/>
    </row>
    <row r="1503" spans="15:15" x14ac:dyDescent="0.2">
      <c r="O1503" s="673"/>
    </row>
    <row r="1504" spans="15:15" x14ac:dyDescent="0.2">
      <c r="O1504" s="673"/>
    </row>
    <row r="1505" spans="15:15" x14ac:dyDescent="0.2">
      <c r="O1505" s="673"/>
    </row>
    <row r="1506" spans="15:15" x14ac:dyDescent="0.2">
      <c r="O1506" s="673"/>
    </row>
    <row r="1507" spans="15:15" x14ac:dyDescent="0.2">
      <c r="O1507" s="673"/>
    </row>
    <row r="1508" spans="15:15" x14ac:dyDescent="0.2">
      <c r="O1508" s="673"/>
    </row>
    <row r="1509" spans="15:15" x14ac:dyDescent="0.2">
      <c r="O1509" s="673"/>
    </row>
    <row r="1510" spans="15:15" x14ac:dyDescent="0.2">
      <c r="O1510" s="673"/>
    </row>
    <row r="1511" spans="15:15" x14ac:dyDescent="0.2">
      <c r="O1511" s="673"/>
    </row>
    <row r="1512" spans="15:15" x14ac:dyDescent="0.2">
      <c r="O1512" s="673"/>
    </row>
    <row r="1513" spans="15:15" x14ac:dyDescent="0.2">
      <c r="O1513" s="673"/>
    </row>
    <row r="1514" spans="15:15" x14ac:dyDescent="0.2">
      <c r="O1514" s="673"/>
    </row>
    <row r="1515" spans="15:15" x14ac:dyDescent="0.2">
      <c r="O1515" s="673"/>
    </row>
    <row r="1516" spans="15:15" x14ac:dyDescent="0.2">
      <c r="O1516" s="673"/>
    </row>
    <row r="1517" spans="15:15" x14ac:dyDescent="0.2">
      <c r="O1517" s="673"/>
    </row>
    <row r="1518" spans="15:15" x14ac:dyDescent="0.2">
      <c r="O1518" s="673"/>
    </row>
    <row r="1519" spans="15:15" x14ac:dyDescent="0.2">
      <c r="O1519" s="673"/>
    </row>
    <row r="1520" spans="15:15" x14ac:dyDescent="0.2">
      <c r="O1520" s="673"/>
    </row>
    <row r="1521" spans="15:15" x14ac:dyDescent="0.2">
      <c r="O1521" s="673"/>
    </row>
    <row r="1522" spans="15:15" x14ac:dyDescent="0.2">
      <c r="O1522" s="673"/>
    </row>
    <row r="1523" spans="15:15" x14ac:dyDescent="0.2">
      <c r="O1523" s="673"/>
    </row>
    <row r="1524" spans="15:15" x14ac:dyDescent="0.2">
      <c r="O1524" s="673"/>
    </row>
    <row r="1525" spans="15:15" x14ac:dyDescent="0.2">
      <c r="O1525" s="673"/>
    </row>
    <row r="1526" spans="15:15" x14ac:dyDescent="0.2">
      <c r="O1526" s="673"/>
    </row>
    <row r="1527" spans="15:15" x14ac:dyDescent="0.2">
      <c r="O1527" s="673"/>
    </row>
    <row r="1528" spans="15:15" x14ac:dyDescent="0.2">
      <c r="O1528" s="673"/>
    </row>
    <row r="1529" spans="15:15" x14ac:dyDescent="0.2">
      <c r="O1529" s="673"/>
    </row>
    <row r="1530" spans="15:15" x14ac:dyDescent="0.2">
      <c r="O1530" s="673"/>
    </row>
  </sheetData>
  <sheetProtection algorithmName="SHA-512" hashValue="Hhs4WpV3H2zGEXR4WgJPFaoPaq/SBcfJS1tycbhwZnV7yZsASfJb8ZI3Cap3BvbLzpoFwPdVd94y3EwJkTvT6w==" saltValue="6Lp+xiScGKi8P6gl4ScYMA==" spinCount="100000" sheet="1" objects="1" scenarios="1"/>
  <protectedRanges>
    <protectedRange sqref="H37" name="Rango2"/>
    <protectedRange sqref="H39" name="Rango2_1"/>
    <protectedRange sqref="H40" name="Rango2_2"/>
    <protectedRange sqref="H41" name="Rango2_2_1"/>
    <protectedRange sqref="K37 K39:K40" name="Rango2_4"/>
    <protectedRange sqref="K41" name="Rango2_2_3"/>
    <protectedRange sqref="R20 R41 R25:R38" name="Rango1_5_2_1_2_2_2_1"/>
    <protectedRange sqref="R39:R40" name="Rango2_40_1_1"/>
    <protectedRange sqref="R46:R47 R42:R44" name="Rango1_5_2_1_2_2_3_1"/>
    <protectedRange sqref="F210:G221" name="Rango2_2_1_1"/>
    <protectedRange sqref="H210:H221 J210:J221" name="Rango2_9_2_2"/>
    <protectedRange sqref="J299:J301" name="Rango2_2_4_2_10_3_1_8_1_10"/>
    <protectedRange sqref="J298" name="Rango2_4_4_1_10_3_1_8_1_6"/>
    <protectedRange sqref="J305:J307" name="Rango2_2_4_2_10_3_1_8_1_14_1"/>
    <protectedRange sqref="J304" name="Rango2_4_4_1_10_3_1_8_1_8_1"/>
    <protectedRange sqref="J311:J313" name="Rango2_2_4_2_10_3_1_8_1_16_1"/>
    <protectedRange sqref="J310" name="Rango2_4_4_1_10_3_1_8_1_9_1"/>
    <protectedRange sqref="I326:I328" name="Rango2_2_4_2_10_3_1_8_1_20"/>
    <protectedRange sqref="I325" name="Rango2_4_4_1_10_3_1_8_1_11"/>
    <protectedRange sqref="R335:R338" name="Rango1_3_1_1_3_1_6_1_3_1"/>
    <protectedRange sqref="R352 R347:R348" name="Rango1_3_1_1_3_1_6_1_11"/>
    <protectedRange sqref="R368 R376:R377" name="Rango1_3_1_1_3_1_6_1_12"/>
    <protectedRange sqref="I395:I396" name="Rango2_1_1_1"/>
    <protectedRange sqref="J395" name="Rango2_1_1_2"/>
    <protectedRange sqref="R413:R425" name="Rango1_3_1_1_3_1_6_1_14"/>
    <protectedRange sqref="H478:H483" name="Rango2_40_2_1_1_1_1_4"/>
    <protectedRange sqref="H484:H491" name="Rango2_40_2_1_1_1_1_5"/>
    <protectedRange sqref="R484:R485 R491" name="Rango2_2_1_14_2_1_1_1"/>
    <protectedRange sqref="H495:H496" name="Rango2_40_2_1_1_1_1_2"/>
    <protectedRange sqref="H497:H504" name="Rango2_40_2_1_1_1_1_2_1"/>
    <protectedRange sqref="H505:H519" name="Rango2_40_2_1_1_1_1_2_2"/>
    <protectedRange sqref="J37 J39:J40" name="Rango2_5"/>
    <protectedRange sqref="J41" name="Rango2_2_4"/>
    <protectedRange sqref="L37:M37 L39:M40" name="Rango2_6"/>
    <protectedRange sqref="L41:M41" name="Rango2_2_5"/>
    <protectedRange sqref="H522:H523" name="Rango2_40_2_1_1_1_1_5_3"/>
    <protectedRange sqref="I522:I523" name="Rango2_40_2_1_1_1_1_5_5"/>
    <protectedRange sqref="J530:J532 J537:J539 J543:J545 J555:J557 J549:J551" name="Rango2_2_4_2_10_3_1_8_1_2"/>
    <protectedRange sqref="J554 J529 J536 J542 J548" name="Rango2_4_4_1_10_3_1_8_1_2"/>
  </protectedRanges>
  <autoFilter ref="B10:R557" xr:uid="{1278CC3E-9B07-428A-AAA8-DA411F229CE5}"/>
  <mergeCells count="353">
    <mergeCell ref="I406:I407"/>
    <mergeCell ref="I416:I417"/>
    <mergeCell ref="I422:I423"/>
    <mergeCell ref="D255:D261"/>
    <mergeCell ref="E255:E261"/>
    <mergeCell ref="F255:F256"/>
    <mergeCell ref="F257:F259"/>
    <mergeCell ref="F260:F261"/>
    <mergeCell ref="G255:G261"/>
    <mergeCell ref="D403:D432"/>
    <mergeCell ref="E403:E432"/>
    <mergeCell ref="F403:F411"/>
    <mergeCell ref="F412:F419"/>
    <mergeCell ref="F420:F432"/>
    <mergeCell ref="F352:F355"/>
    <mergeCell ref="D270:D278"/>
    <mergeCell ref="E270:E278"/>
    <mergeCell ref="F270:F273"/>
    <mergeCell ref="F274:F278"/>
    <mergeCell ref="D279:D286"/>
    <mergeCell ref="E279:E286"/>
    <mergeCell ref="D287:D297"/>
    <mergeCell ref="E287:E297"/>
    <mergeCell ref="F292:F297"/>
    <mergeCell ref="D262:D269"/>
    <mergeCell ref="E262:E269"/>
    <mergeCell ref="F262:F265"/>
    <mergeCell ref="H88:H92"/>
    <mergeCell ref="H98:H101"/>
    <mergeCell ref="H102:H103"/>
    <mergeCell ref="H105:H106"/>
    <mergeCell ref="H110:H115"/>
    <mergeCell ref="H116:H117"/>
    <mergeCell ref="H136:H139"/>
    <mergeCell ref="H141:H144"/>
    <mergeCell ref="H202:H203"/>
    <mergeCell ref="H165:H166"/>
    <mergeCell ref="H169:H170"/>
    <mergeCell ref="H173:H174"/>
    <mergeCell ref="H147:H148"/>
    <mergeCell ref="H158:H160"/>
    <mergeCell ref="H161:H162"/>
    <mergeCell ref="H178:H179"/>
    <mergeCell ref="D246:D254"/>
    <mergeCell ref="E246:E254"/>
    <mergeCell ref="G246:G254"/>
    <mergeCell ref="F247:F248"/>
    <mergeCell ref="F249:F250"/>
    <mergeCell ref="H383:H384"/>
    <mergeCell ref="G298:G301"/>
    <mergeCell ref="H339:H340"/>
    <mergeCell ref="H342:H343"/>
    <mergeCell ref="H346:H350"/>
    <mergeCell ref="H358:H360"/>
    <mergeCell ref="H361:H363"/>
    <mergeCell ref="F337:F338"/>
    <mergeCell ref="F364:F367"/>
    <mergeCell ref="F360:F363"/>
    <mergeCell ref="F287:F291"/>
    <mergeCell ref="F279:F286"/>
    <mergeCell ref="G279:G286"/>
    <mergeCell ref="G287:G297"/>
    <mergeCell ref="G262:G269"/>
    <mergeCell ref="H242:H245"/>
    <mergeCell ref="H235:H238"/>
    <mergeCell ref="H481:H482"/>
    <mergeCell ref="H393:H394"/>
    <mergeCell ref="H395:H396"/>
    <mergeCell ref="H398:H400"/>
    <mergeCell ref="G403:G432"/>
    <mergeCell ref="H401:H402"/>
    <mergeCell ref="H403:H408"/>
    <mergeCell ref="H409:H412"/>
    <mergeCell ref="G270:G278"/>
    <mergeCell ref="H271:H272"/>
    <mergeCell ref="H386:H387"/>
    <mergeCell ref="H389:H390"/>
    <mergeCell ref="H391:H392"/>
    <mergeCell ref="H314:H316"/>
    <mergeCell ref="H311:H313"/>
    <mergeCell ref="F266:F269"/>
    <mergeCell ref="F356:F359"/>
    <mergeCell ref="F520:F522"/>
    <mergeCell ref="F523:F525"/>
    <mergeCell ref="F526:F528"/>
    <mergeCell ref="D520:D528"/>
    <mergeCell ref="E520:E528"/>
    <mergeCell ref="G176:G190"/>
    <mergeCell ref="D484:D491"/>
    <mergeCell ref="E484:E491"/>
    <mergeCell ref="F484:F491"/>
    <mergeCell ref="G484:G491"/>
    <mergeCell ref="D497:D504"/>
    <mergeCell ref="E497:E504"/>
    <mergeCell ref="F497:F504"/>
    <mergeCell ref="G497:G504"/>
    <mergeCell ref="D505:D519"/>
    <mergeCell ref="E505:E519"/>
    <mergeCell ref="G505:G519"/>
    <mergeCell ref="F505:F509"/>
    <mergeCell ref="F510:F514"/>
    <mergeCell ref="G520:G528"/>
    <mergeCell ref="D478:D483"/>
    <mergeCell ref="E478:E483"/>
    <mergeCell ref="G478:G483"/>
    <mergeCell ref="F478:F479"/>
    <mergeCell ref="H445:H448"/>
    <mergeCell ref="H449:H452"/>
    <mergeCell ref="H459:H462"/>
    <mergeCell ref="F433:F435"/>
    <mergeCell ref="F436:F438"/>
    <mergeCell ref="F457:F459"/>
    <mergeCell ref="F439:F441"/>
    <mergeCell ref="F442:F444"/>
    <mergeCell ref="F454:F456"/>
    <mergeCell ref="F445:F447"/>
    <mergeCell ref="F448:F450"/>
    <mergeCell ref="F451:F453"/>
    <mergeCell ref="F515:F519"/>
    <mergeCell ref="E176:E190"/>
    <mergeCell ref="H488:H489"/>
    <mergeCell ref="I488:I489"/>
    <mergeCell ref="F460:F462"/>
    <mergeCell ref="F463:F465"/>
    <mergeCell ref="F466:F477"/>
    <mergeCell ref="I446:I447"/>
    <mergeCell ref="I450:I451"/>
    <mergeCell ref="H181:H182"/>
    <mergeCell ref="H184:H185"/>
    <mergeCell ref="H188:H189"/>
    <mergeCell ref="H317:H319"/>
    <mergeCell ref="H320:H322"/>
    <mergeCell ref="G495:G496"/>
    <mergeCell ref="G335:G338"/>
    <mergeCell ref="G339:G367"/>
    <mergeCell ref="H302:H304"/>
    <mergeCell ref="H305:H307"/>
    <mergeCell ref="H308:H310"/>
    <mergeCell ref="H413:H418"/>
    <mergeCell ref="H419:H424"/>
    <mergeCell ref="H425:H428"/>
    <mergeCell ref="H429:H432"/>
    <mergeCell ref="F251:F252"/>
    <mergeCell ref="F253:F254"/>
    <mergeCell ref="D235:D245"/>
    <mergeCell ref="E235:E245"/>
    <mergeCell ref="G235:G245"/>
    <mergeCell ref="F235:F237"/>
    <mergeCell ref="F238:F242"/>
    <mergeCell ref="F243:F245"/>
    <mergeCell ref="D222:D234"/>
    <mergeCell ref="E222:E234"/>
    <mergeCell ref="F228:F234"/>
    <mergeCell ref="G222:G234"/>
    <mergeCell ref="I222:I223"/>
    <mergeCell ref="H222:H223"/>
    <mergeCell ref="I224:I225"/>
    <mergeCell ref="H224:H225"/>
    <mergeCell ref="F222:F227"/>
    <mergeCell ref="D210:D221"/>
    <mergeCell ref="E210:E221"/>
    <mergeCell ref="G210:G221"/>
    <mergeCell ref="H210:H211"/>
    <mergeCell ref="H215:H216"/>
    <mergeCell ref="H217:H218"/>
    <mergeCell ref="H220:H221"/>
    <mergeCell ref="F210:F212"/>
    <mergeCell ref="F213:F215"/>
    <mergeCell ref="F216:F218"/>
    <mergeCell ref="F219:F221"/>
    <mergeCell ref="H212:H213"/>
    <mergeCell ref="D156:D163"/>
    <mergeCell ref="E156:E163"/>
    <mergeCell ref="F156:F163"/>
    <mergeCell ref="G156:G163"/>
    <mergeCell ref="D191:D209"/>
    <mergeCell ref="E191:E209"/>
    <mergeCell ref="G191:G209"/>
    <mergeCell ref="F195:F197"/>
    <mergeCell ref="F193:F194"/>
    <mergeCell ref="F191:F192"/>
    <mergeCell ref="D164:D175"/>
    <mergeCell ref="E164:E175"/>
    <mergeCell ref="F164:F175"/>
    <mergeCell ref="G164:G175"/>
    <mergeCell ref="D176:D190"/>
    <mergeCell ref="F183:F185"/>
    <mergeCell ref="F180:F182"/>
    <mergeCell ref="F188:F190"/>
    <mergeCell ref="F186:F187"/>
    <mergeCell ref="F207:F209"/>
    <mergeCell ref="F204:F206"/>
    <mergeCell ref="F201:F203"/>
    <mergeCell ref="F198:F200"/>
    <mergeCell ref="D150:D155"/>
    <mergeCell ref="E150:E155"/>
    <mergeCell ref="G150:G155"/>
    <mergeCell ref="F150:F152"/>
    <mergeCell ref="F153:F155"/>
    <mergeCell ref="D131:D149"/>
    <mergeCell ref="E131:E149"/>
    <mergeCell ref="G131:G149"/>
    <mergeCell ref="F131:F136"/>
    <mergeCell ref="F137:F142"/>
    <mergeCell ref="F143:F149"/>
    <mergeCell ref="D118:D130"/>
    <mergeCell ref="E118:E130"/>
    <mergeCell ref="G118:G130"/>
    <mergeCell ref="F119:F120"/>
    <mergeCell ref="F121:F122"/>
    <mergeCell ref="F123:F124"/>
    <mergeCell ref="F125:F126"/>
    <mergeCell ref="F127:F128"/>
    <mergeCell ref="F129:F130"/>
    <mergeCell ref="D86:D97"/>
    <mergeCell ref="E86:E97"/>
    <mergeCell ref="G86:G97"/>
    <mergeCell ref="D98:D117"/>
    <mergeCell ref="E98:E117"/>
    <mergeCell ref="G98:G117"/>
    <mergeCell ref="F98:F102"/>
    <mergeCell ref="F103:F107"/>
    <mergeCell ref="F108:F112"/>
    <mergeCell ref="F113:F117"/>
    <mergeCell ref="F94:F97"/>
    <mergeCell ref="F90:F93"/>
    <mergeCell ref="F86:F89"/>
    <mergeCell ref="H64:H68"/>
    <mergeCell ref="F59:F61"/>
    <mergeCell ref="F55:F58"/>
    <mergeCell ref="I66:I67"/>
    <mergeCell ref="D75:D85"/>
    <mergeCell ref="E75:E85"/>
    <mergeCell ref="F75:F85"/>
    <mergeCell ref="G75:G85"/>
    <mergeCell ref="D55:D61"/>
    <mergeCell ref="E55:E61"/>
    <mergeCell ref="G55:G61"/>
    <mergeCell ref="D62:D74"/>
    <mergeCell ref="E62:E74"/>
    <mergeCell ref="F62:F74"/>
    <mergeCell ref="G62:G74"/>
    <mergeCell ref="D49:D54"/>
    <mergeCell ref="E49:E54"/>
    <mergeCell ref="G49:G54"/>
    <mergeCell ref="F52:F54"/>
    <mergeCell ref="I28:I29"/>
    <mergeCell ref="D42:D48"/>
    <mergeCell ref="E42:E48"/>
    <mergeCell ref="F42:F48"/>
    <mergeCell ref="G42:G48"/>
    <mergeCell ref="H33:H34"/>
    <mergeCell ref="D20:D41"/>
    <mergeCell ref="E20:E41"/>
    <mergeCell ref="F35:F41"/>
    <mergeCell ref="G20:G41"/>
    <mergeCell ref="H28:H29"/>
    <mergeCell ref="F20:F22"/>
    <mergeCell ref="F23:F25"/>
    <mergeCell ref="F26:F28"/>
    <mergeCell ref="F29:F31"/>
    <mergeCell ref="F32:F34"/>
    <mergeCell ref="B1:C3"/>
    <mergeCell ref="D1:R2"/>
    <mergeCell ref="D3:R3"/>
    <mergeCell ref="B4:J4"/>
    <mergeCell ref="L4:P4"/>
    <mergeCell ref="D11:D19"/>
    <mergeCell ref="E11:E19"/>
    <mergeCell ref="G11:G19"/>
    <mergeCell ref="L5:P5"/>
    <mergeCell ref="L6:P6"/>
    <mergeCell ref="L7:P7"/>
    <mergeCell ref="L8:P8"/>
    <mergeCell ref="O333:O334"/>
    <mergeCell ref="P333:P334"/>
    <mergeCell ref="Q333:Q334"/>
    <mergeCell ref="R333:R334"/>
    <mergeCell ref="D323:D330"/>
    <mergeCell ref="E323:E330"/>
    <mergeCell ref="F328:F330"/>
    <mergeCell ref="F326:F327"/>
    <mergeCell ref="G323:G330"/>
    <mergeCell ref="D331:D334"/>
    <mergeCell ref="E331:E334"/>
    <mergeCell ref="G331:G334"/>
    <mergeCell ref="H333:H334"/>
    <mergeCell ref="I333:I334"/>
    <mergeCell ref="J333:J334"/>
    <mergeCell ref="K333:K334"/>
    <mergeCell ref="L333:L334"/>
    <mergeCell ref="M333:M334"/>
    <mergeCell ref="N333:N334"/>
    <mergeCell ref="R366:R367"/>
    <mergeCell ref="I366:I367"/>
    <mergeCell ref="D368:D382"/>
    <mergeCell ref="E368:E382"/>
    <mergeCell ref="G368:G382"/>
    <mergeCell ref="H380:H382"/>
    <mergeCell ref="F368:F369"/>
    <mergeCell ref="F370:F371"/>
    <mergeCell ref="F372:F373"/>
    <mergeCell ref="F374:F375"/>
    <mergeCell ref="F376:F378"/>
    <mergeCell ref="F379:F382"/>
    <mergeCell ref="H364:H366"/>
    <mergeCell ref="H368:H369"/>
    <mergeCell ref="H370:H372"/>
    <mergeCell ref="H373:H374"/>
    <mergeCell ref="H375:H379"/>
    <mergeCell ref="D339:D367"/>
    <mergeCell ref="E339:E367"/>
    <mergeCell ref="F339:F341"/>
    <mergeCell ref="F342:F344"/>
    <mergeCell ref="F345:F347"/>
    <mergeCell ref="F348:F351"/>
    <mergeCell ref="D529:D557"/>
    <mergeCell ref="E529:E557"/>
    <mergeCell ref="F529:F557"/>
    <mergeCell ref="G529:G557"/>
    <mergeCell ref="I530:I531"/>
    <mergeCell ref="I537:I538"/>
    <mergeCell ref="I543:I544"/>
    <mergeCell ref="I549:I550"/>
    <mergeCell ref="I555:I556"/>
    <mergeCell ref="H529:H532"/>
    <mergeCell ref="H534:H539"/>
    <mergeCell ref="H540:H545"/>
    <mergeCell ref="H546:H551"/>
    <mergeCell ref="H552:H557"/>
    <mergeCell ref="D492:D494"/>
    <mergeCell ref="E492:E494"/>
    <mergeCell ref="F492:F494"/>
    <mergeCell ref="G492:G494"/>
    <mergeCell ref="D495:D496"/>
    <mergeCell ref="E495:E496"/>
    <mergeCell ref="D383:D402"/>
    <mergeCell ref="E383:E402"/>
    <mergeCell ref="G383:G402"/>
    <mergeCell ref="F383:F402"/>
    <mergeCell ref="F480:F481"/>
    <mergeCell ref="D433:D477"/>
    <mergeCell ref="E433:E477"/>
    <mergeCell ref="G433:G477"/>
    <mergeCell ref="D335:D338"/>
    <mergeCell ref="E335:E338"/>
    <mergeCell ref="D302:D322"/>
    <mergeCell ref="E302:E322"/>
    <mergeCell ref="F302:F322"/>
    <mergeCell ref="G302:G322"/>
    <mergeCell ref="D298:D301"/>
    <mergeCell ref="E298:E301"/>
    <mergeCell ref="F298:F301"/>
  </mergeCells>
  <conditionalFormatting sqref="Q11:Q557">
    <cfRule type="cellIs" dxfId="4" priority="1" operator="equal">
      <formula>"SIN VALOR AVANCE"</formula>
    </cfRule>
    <cfRule type="cellIs" dxfId="3" priority="2" operator="equal">
      <formula>"VALIDAR FECHA"</formula>
    </cfRule>
    <cfRule type="cellIs" dxfId="2" priority="3" operator="equal">
      <formula>"INCUMPLIDA"</formula>
    </cfRule>
    <cfRule type="cellIs" dxfId="1" priority="4" operator="equal">
      <formula>"PROCESO"</formula>
    </cfRule>
    <cfRule type="cellIs" dxfId="0" priority="5" operator="equal">
      <formula>"CUMPLIDA"</formula>
    </cfRule>
  </conditionalFormatting>
  <dataValidations count="4">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532:J535" xr:uid="{A6F0F2A3-5665-4AE9-BAED-68B04048D93E}">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508:I511" xr:uid="{6A2D03E9-C8ED-4D04-A661-8A289A98E7C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510:H511" xr:uid="{25F18DC5-668B-419B-9CC3-E73D5CF61E1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510:K511" xr:uid="{9B2A0543-F4A5-4D6F-B296-A220487BC12A}">
      <formula1>-9223372036854770000</formula1>
      <formula2>9223372036854770000</formula2>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BFD48-7983-46C8-B828-12010D3D0689}">
  <dimension ref="A1:AC103"/>
  <sheetViews>
    <sheetView topLeftCell="I1" zoomScale="62" zoomScaleNormal="62" workbookViewId="0">
      <selection activeCell="V106" sqref="V105:V106"/>
    </sheetView>
  </sheetViews>
  <sheetFormatPr baseColWidth="10" defaultColWidth="11.42578125" defaultRowHeight="15" x14ac:dyDescent="0.25"/>
  <cols>
    <col min="1" max="1" width="17.140625" bestFit="1" customWidth="1"/>
    <col min="2" max="2" width="54.28515625" bestFit="1" customWidth="1"/>
    <col min="3" max="3" width="10.28515625" bestFit="1" customWidth="1"/>
    <col min="4" max="4" width="11.7109375" customWidth="1"/>
    <col min="5" max="5" width="14.28515625" customWidth="1"/>
    <col min="6" max="6" width="10.42578125" bestFit="1" customWidth="1"/>
    <col min="7" max="7" width="13.140625" customWidth="1"/>
    <col min="8" max="8" width="16.28515625" customWidth="1"/>
    <col min="9" max="9" width="6.7109375" bestFit="1" customWidth="1"/>
    <col min="10" max="10" width="24" bestFit="1" customWidth="1"/>
    <col min="11" max="11" width="16.28515625" bestFit="1" customWidth="1"/>
    <col min="12" max="12" width="43.7109375" bestFit="1" customWidth="1"/>
    <col min="13" max="13" width="10.28515625" bestFit="1" customWidth="1"/>
    <col min="14" max="14" width="9.42578125" bestFit="1" customWidth="1"/>
    <col min="15" max="15" width="14.5703125" bestFit="1" customWidth="1"/>
    <col min="16" max="16" width="9.42578125" bestFit="1" customWidth="1"/>
    <col min="17" max="17" width="9.7109375" bestFit="1" customWidth="1"/>
    <col min="18" max="18" width="8.42578125" bestFit="1" customWidth="1"/>
    <col min="19" max="19" width="7.7109375" bestFit="1" customWidth="1"/>
    <col min="20" max="20" width="13.85546875" customWidth="1"/>
    <col min="21" max="21" width="13.28515625" customWidth="1"/>
    <col min="22" max="22" width="12.42578125" customWidth="1"/>
    <col min="23" max="23" width="9.5703125" bestFit="1" customWidth="1"/>
    <col min="24" max="24" width="10.42578125" bestFit="1" customWidth="1"/>
    <col min="25" max="26" width="8.42578125" bestFit="1" customWidth="1"/>
    <col min="27" max="27" width="21.7109375" bestFit="1" customWidth="1"/>
    <col min="28" max="28" width="18.28515625" bestFit="1" customWidth="1"/>
    <col min="29" max="29" width="36" customWidth="1"/>
  </cols>
  <sheetData>
    <row r="1" spans="1:29" ht="30.75" thickBot="1" x14ac:dyDescent="0.3">
      <c r="A1" s="1073" t="s">
        <v>1552</v>
      </c>
      <c r="B1" s="1074"/>
      <c r="C1" s="1074"/>
      <c r="D1" s="1074"/>
      <c r="E1" s="1074"/>
      <c r="F1" s="1075">
        <v>44773</v>
      </c>
      <c r="G1" s="1075"/>
      <c r="H1" s="1075"/>
      <c r="I1" s="1076"/>
      <c r="J1" s="1086" t="s">
        <v>1553</v>
      </c>
      <c r="K1" s="1086"/>
      <c r="L1" s="1086"/>
      <c r="M1" s="1086"/>
      <c r="N1" s="1086"/>
      <c r="O1" s="1087">
        <v>44832</v>
      </c>
      <c r="P1" s="1088"/>
      <c r="Q1" s="1088"/>
      <c r="R1" s="1089"/>
      <c r="S1" s="390"/>
      <c r="T1" s="390"/>
      <c r="U1" s="390"/>
      <c r="V1" s="390"/>
      <c r="W1" s="390"/>
      <c r="X1" s="390"/>
      <c r="Y1" s="390"/>
      <c r="Z1" s="390"/>
      <c r="AA1" s="390"/>
      <c r="AB1" s="390"/>
      <c r="AC1" s="391"/>
    </row>
    <row r="2" spans="1:29" ht="18" x14ac:dyDescent="0.25">
      <c r="A2" s="1077" t="s">
        <v>3013</v>
      </c>
      <c r="B2" s="1079" t="s">
        <v>3014</v>
      </c>
      <c r="C2" s="1079" t="s">
        <v>3015</v>
      </c>
      <c r="D2" s="1079"/>
      <c r="E2" s="1079"/>
      <c r="F2" s="1079"/>
      <c r="G2" s="1079"/>
      <c r="H2" s="1079"/>
      <c r="I2" s="1079"/>
      <c r="J2" s="1066"/>
      <c r="K2" s="1066"/>
      <c r="L2" s="1081"/>
      <c r="M2" s="1065" t="s">
        <v>3016</v>
      </c>
      <c r="N2" s="1066"/>
      <c r="O2" s="1066"/>
      <c r="P2" s="1066"/>
      <c r="Q2" s="1066"/>
      <c r="R2" s="1066"/>
      <c r="S2" s="1067"/>
      <c r="T2" s="1068" t="s">
        <v>3017</v>
      </c>
      <c r="U2" s="1066"/>
      <c r="V2" s="1066"/>
      <c r="W2" s="1066"/>
      <c r="X2" s="1066"/>
      <c r="Y2" s="1066"/>
      <c r="Z2" s="1067"/>
      <c r="AA2" s="1069" t="s">
        <v>3018</v>
      </c>
      <c r="AB2" s="1070"/>
      <c r="AC2" s="1071"/>
    </row>
    <row r="3" spans="1:29" ht="36" x14ac:dyDescent="0.25">
      <c r="A3" s="1078"/>
      <c r="B3" s="1080"/>
      <c r="C3" s="260" t="s">
        <v>3019</v>
      </c>
      <c r="D3" s="260" t="s">
        <v>3020</v>
      </c>
      <c r="E3" s="260" t="s">
        <v>3021</v>
      </c>
      <c r="F3" s="260" t="s">
        <v>3022</v>
      </c>
      <c r="G3" s="260" t="s">
        <v>3023</v>
      </c>
      <c r="H3" s="260" t="s">
        <v>3024</v>
      </c>
      <c r="I3" s="261" t="s">
        <v>3025</v>
      </c>
      <c r="J3" s="262" t="s">
        <v>3026</v>
      </c>
      <c r="K3" s="263" t="s">
        <v>3027</v>
      </c>
      <c r="L3" s="264" t="s">
        <v>3028</v>
      </c>
      <c r="M3" s="265" t="s">
        <v>3029</v>
      </c>
      <c r="N3" s="266" t="s">
        <v>3030</v>
      </c>
      <c r="O3" s="267" t="s">
        <v>3031</v>
      </c>
      <c r="P3" s="268" t="s">
        <v>3032</v>
      </c>
      <c r="Q3" s="269" t="s">
        <v>3033</v>
      </c>
      <c r="R3" s="269" t="s">
        <v>3034</v>
      </c>
      <c r="S3" s="270" t="s">
        <v>3035</v>
      </c>
      <c r="T3" s="271" t="s">
        <v>3029</v>
      </c>
      <c r="U3" s="266" t="s">
        <v>3030</v>
      </c>
      <c r="V3" s="267" t="s">
        <v>3031</v>
      </c>
      <c r="W3" s="268" t="s">
        <v>3032</v>
      </c>
      <c r="X3" s="269" t="s">
        <v>3033</v>
      </c>
      <c r="Y3" s="269" t="s">
        <v>3034</v>
      </c>
      <c r="Z3" s="270" t="s">
        <v>3035</v>
      </c>
      <c r="AA3" s="272" t="s">
        <v>3036</v>
      </c>
      <c r="AB3" s="273" t="s">
        <v>3037</v>
      </c>
      <c r="AC3" s="274" t="s">
        <v>1512</v>
      </c>
    </row>
    <row r="4" spans="1:29" ht="90" x14ac:dyDescent="0.25">
      <c r="A4" s="275">
        <v>1707022401</v>
      </c>
      <c r="B4" s="276" t="s">
        <v>3038</v>
      </c>
      <c r="C4" s="1072" t="s">
        <v>3039</v>
      </c>
      <c r="D4" s="1072"/>
      <c r="E4" s="1072"/>
      <c r="F4" s="1072"/>
      <c r="G4" s="1072"/>
      <c r="H4" s="1072"/>
      <c r="I4" s="1072"/>
      <c r="J4" s="277" t="s">
        <v>3040</v>
      </c>
      <c r="K4" s="278" t="s">
        <v>3041</v>
      </c>
      <c r="L4" s="279" t="s">
        <v>3042</v>
      </c>
      <c r="M4" s="280">
        <v>1</v>
      </c>
      <c r="N4" s="278">
        <v>0</v>
      </c>
      <c r="O4" s="278">
        <v>0</v>
      </c>
      <c r="P4" s="278">
        <v>2</v>
      </c>
      <c r="Q4" s="278">
        <v>2</v>
      </c>
      <c r="R4" s="278"/>
      <c r="S4" s="281"/>
      <c r="T4" s="282">
        <v>1</v>
      </c>
      <c r="U4" s="278">
        <v>0</v>
      </c>
      <c r="V4" s="278">
        <v>0</v>
      </c>
      <c r="W4" s="283" t="s">
        <v>3043</v>
      </c>
      <c r="X4" s="278">
        <v>2</v>
      </c>
      <c r="Y4" s="278"/>
      <c r="Z4" s="281"/>
      <c r="AA4" s="284">
        <v>0</v>
      </c>
      <c r="AB4" s="285">
        <v>4</v>
      </c>
      <c r="AC4" s="286"/>
    </row>
    <row r="5" spans="1:29" ht="90" x14ac:dyDescent="0.25">
      <c r="A5" s="287">
        <v>1707022403</v>
      </c>
      <c r="B5" s="288" t="s">
        <v>3044</v>
      </c>
      <c r="C5" s="1082" t="s">
        <v>3039</v>
      </c>
      <c r="D5" s="1082"/>
      <c r="E5" s="1082"/>
      <c r="F5" s="1082"/>
      <c r="G5" s="1082"/>
      <c r="H5" s="1082"/>
      <c r="I5" s="1082"/>
      <c r="J5" s="289" t="s">
        <v>3040</v>
      </c>
      <c r="K5" s="290" t="s">
        <v>3041</v>
      </c>
      <c r="L5" s="291" t="s">
        <v>3042</v>
      </c>
      <c r="M5" s="292">
        <v>1</v>
      </c>
      <c r="N5" s="290">
        <v>0</v>
      </c>
      <c r="O5" s="290">
        <v>1</v>
      </c>
      <c r="P5" s="293">
        <v>3</v>
      </c>
      <c r="Q5" s="293">
        <v>4</v>
      </c>
      <c r="R5" s="293"/>
      <c r="S5" s="294"/>
      <c r="T5" s="295">
        <v>1</v>
      </c>
      <c r="U5" s="293">
        <v>0</v>
      </c>
      <c r="V5" s="293">
        <v>1</v>
      </c>
      <c r="W5" s="293">
        <v>4</v>
      </c>
      <c r="X5" s="293">
        <v>4</v>
      </c>
      <c r="Y5" s="293"/>
      <c r="Z5" s="294"/>
      <c r="AA5" s="295">
        <v>1</v>
      </c>
      <c r="AB5" s="293">
        <v>3</v>
      </c>
      <c r="AC5" s="296" t="s">
        <v>3045</v>
      </c>
    </row>
    <row r="6" spans="1:29" ht="54" x14ac:dyDescent="0.25">
      <c r="A6" s="275">
        <v>1707022404</v>
      </c>
      <c r="B6" s="276" t="s">
        <v>3046</v>
      </c>
      <c r="C6" s="1072" t="s">
        <v>3039</v>
      </c>
      <c r="D6" s="1072"/>
      <c r="E6" s="1072"/>
      <c r="F6" s="1072"/>
      <c r="G6" s="1072"/>
      <c r="H6" s="1072"/>
      <c r="I6" s="1072"/>
      <c r="J6" s="277" t="s">
        <v>3040</v>
      </c>
      <c r="K6" s="278" t="s">
        <v>3047</v>
      </c>
      <c r="L6" s="279" t="s">
        <v>3042</v>
      </c>
      <c r="M6" s="280">
        <v>0</v>
      </c>
      <c r="N6" s="278">
        <v>3</v>
      </c>
      <c r="O6" s="278">
        <v>16</v>
      </c>
      <c r="P6" s="278">
        <f>9+18+7</f>
        <v>34</v>
      </c>
      <c r="Q6" s="278"/>
      <c r="R6" s="278"/>
      <c r="S6" s="281"/>
      <c r="T6" s="282">
        <v>0</v>
      </c>
      <c r="U6" s="278">
        <v>3</v>
      </c>
      <c r="V6" s="278">
        <v>16</v>
      </c>
      <c r="W6" s="283" t="s">
        <v>3048</v>
      </c>
      <c r="X6" s="278"/>
      <c r="Y6" s="278"/>
      <c r="Z6" s="281"/>
      <c r="AA6" s="284">
        <v>16</v>
      </c>
      <c r="AB6" s="285">
        <v>36</v>
      </c>
      <c r="AC6" s="297"/>
    </row>
    <row r="7" spans="1:29" ht="72" x14ac:dyDescent="0.25">
      <c r="A7" s="298">
        <v>1707022407</v>
      </c>
      <c r="B7" s="299" t="s">
        <v>3049</v>
      </c>
      <c r="C7" s="1072" t="s">
        <v>3039</v>
      </c>
      <c r="D7" s="1072"/>
      <c r="E7" s="1072"/>
      <c r="F7" s="1072"/>
      <c r="G7" s="1072"/>
      <c r="H7" s="1072"/>
      <c r="I7" s="1072"/>
      <c r="J7" s="277" t="s">
        <v>3040</v>
      </c>
      <c r="K7" s="278" t="s">
        <v>3050</v>
      </c>
      <c r="L7" s="279" t="s">
        <v>3042</v>
      </c>
      <c r="M7" s="280">
        <v>0</v>
      </c>
      <c r="N7" s="278">
        <v>1</v>
      </c>
      <c r="O7" s="278">
        <v>7</v>
      </c>
      <c r="P7" s="278">
        <v>18</v>
      </c>
      <c r="Q7" s="278"/>
      <c r="R7" s="278"/>
      <c r="S7" s="281"/>
      <c r="T7" s="282">
        <v>0</v>
      </c>
      <c r="U7" s="278">
        <v>1</v>
      </c>
      <c r="V7" s="278">
        <v>7</v>
      </c>
      <c r="W7" s="278">
        <v>18</v>
      </c>
      <c r="X7" s="278"/>
      <c r="Y7" s="278"/>
      <c r="Z7" s="281"/>
      <c r="AA7" s="282">
        <v>7</v>
      </c>
      <c r="AB7" s="278">
        <v>18</v>
      </c>
      <c r="AC7" s="296" t="s">
        <v>3051</v>
      </c>
    </row>
    <row r="8" spans="1:29" ht="90" x14ac:dyDescent="0.25">
      <c r="A8" s="298">
        <v>1707022409</v>
      </c>
      <c r="B8" s="300" t="s">
        <v>3052</v>
      </c>
      <c r="C8" s="1072" t="s">
        <v>3039</v>
      </c>
      <c r="D8" s="1072"/>
      <c r="E8" s="1072"/>
      <c r="F8" s="1072"/>
      <c r="G8" s="1072"/>
      <c r="H8" s="1072"/>
      <c r="I8" s="1072"/>
      <c r="J8" s="277" t="s">
        <v>3040</v>
      </c>
      <c r="K8" s="278" t="s">
        <v>3041</v>
      </c>
      <c r="L8" s="279" t="s">
        <v>3042</v>
      </c>
      <c r="M8" s="280">
        <v>1</v>
      </c>
      <c r="N8" s="278">
        <v>2</v>
      </c>
      <c r="O8" s="278">
        <v>8</v>
      </c>
      <c r="P8" s="278">
        <v>17</v>
      </c>
      <c r="Q8" s="278">
        <v>17</v>
      </c>
      <c r="R8" s="278"/>
      <c r="S8" s="281"/>
      <c r="T8" s="282">
        <v>1</v>
      </c>
      <c r="U8" s="278">
        <v>2</v>
      </c>
      <c r="V8" s="278">
        <v>8</v>
      </c>
      <c r="W8" s="283" t="s">
        <v>3053</v>
      </c>
      <c r="X8" s="278">
        <v>17</v>
      </c>
      <c r="Y8" s="278"/>
      <c r="Z8" s="281"/>
      <c r="AA8" s="284">
        <v>8</v>
      </c>
      <c r="AB8" s="301">
        <v>17</v>
      </c>
      <c r="AC8" s="296" t="s">
        <v>3054</v>
      </c>
    </row>
    <row r="9" spans="1:29" ht="54" x14ac:dyDescent="0.25">
      <c r="A9" s="282" t="s">
        <v>3055</v>
      </c>
      <c r="B9" s="300" t="s">
        <v>2068</v>
      </c>
      <c r="C9" s="1072" t="s">
        <v>3039</v>
      </c>
      <c r="D9" s="1072"/>
      <c r="E9" s="1072"/>
      <c r="F9" s="1072"/>
      <c r="G9" s="1072"/>
      <c r="H9" s="1072"/>
      <c r="I9" s="1072"/>
      <c r="J9" s="277" t="s">
        <v>3040</v>
      </c>
      <c r="K9" s="278" t="s">
        <v>3056</v>
      </c>
      <c r="L9" s="279" t="s">
        <v>3057</v>
      </c>
      <c r="M9" s="302">
        <v>0</v>
      </c>
      <c r="N9" s="303">
        <v>0</v>
      </c>
      <c r="O9" s="278">
        <v>0</v>
      </c>
      <c r="P9" s="303">
        <v>4</v>
      </c>
      <c r="Q9" s="303">
        <v>0</v>
      </c>
      <c r="R9" s="303"/>
      <c r="S9" s="304"/>
      <c r="T9" s="305">
        <v>0</v>
      </c>
      <c r="U9" s="303">
        <v>0</v>
      </c>
      <c r="V9" s="278">
        <v>0</v>
      </c>
      <c r="W9" s="303" t="s">
        <v>3058</v>
      </c>
      <c r="X9" s="303">
        <v>0</v>
      </c>
      <c r="Y9" s="306"/>
      <c r="Z9" s="307"/>
      <c r="AA9" s="284">
        <v>0</v>
      </c>
      <c r="AB9" s="308">
        <v>9</v>
      </c>
      <c r="AC9" s="296" t="s">
        <v>3059</v>
      </c>
    </row>
    <row r="10" spans="1:29" ht="36" x14ac:dyDescent="0.25">
      <c r="A10" s="275">
        <v>1707022411</v>
      </c>
      <c r="B10" s="300" t="s">
        <v>3060</v>
      </c>
      <c r="C10" s="1072" t="s">
        <v>3039</v>
      </c>
      <c r="D10" s="1072"/>
      <c r="E10" s="1072"/>
      <c r="F10" s="1072"/>
      <c r="G10" s="1072"/>
      <c r="H10" s="1072"/>
      <c r="I10" s="1072"/>
      <c r="J10" s="277" t="s">
        <v>3040</v>
      </c>
      <c r="K10" s="309" t="s">
        <v>3041</v>
      </c>
      <c r="L10" s="279" t="s">
        <v>3061</v>
      </c>
      <c r="M10" s="302">
        <v>1</v>
      </c>
      <c r="N10" s="303">
        <v>1</v>
      </c>
      <c r="O10" s="293">
        <v>1</v>
      </c>
      <c r="P10" s="303">
        <v>9</v>
      </c>
      <c r="Q10" s="303">
        <v>9</v>
      </c>
      <c r="R10" s="303"/>
      <c r="S10" s="304"/>
      <c r="T10" s="305">
        <v>1</v>
      </c>
      <c r="U10" s="303">
        <v>1</v>
      </c>
      <c r="V10" s="283" t="s">
        <v>3062</v>
      </c>
      <c r="W10" s="310" t="s">
        <v>3063</v>
      </c>
      <c r="X10" s="303">
        <v>9</v>
      </c>
      <c r="Y10" s="303"/>
      <c r="Z10" s="304"/>
      <c r="AA10" s="284">
        <v>1</v>
      </c>
      <c r="AB10" s="285">
        <v>7</v>
      </c>
      <c r="AC10" s="296" t="s">
        <v>3054</v>
      </c>
    </row>
    <row r="11" spans="1:29" ht="36" x14ac:dyDescent="0.25">
      <c r="A11" s="275">
        <v>1707022412</v>
      </c>
      <c r="B11" s="300" t="s">
        <v>3064</v>
      </c>
      <c r="C11" s="1072" t="s">
        <v>3039</v>
      </c>
      <c r="D11" s="1072"/>
      <c r="E11" s="1072"/>
      <c r="F11" s="1072"/>
      <c r="G11" s="1072"/>
      <c r="H11" s="1072"/>
      <c r="I11" s="1072"/>
      <c r="J11" s="277" t="s">
        <v>3040</v>
      </c>
      <c r="K11" s="309" t="s">
        <v>3041</v>
      </c>
      <c r="L11" s="311" t="s">
        <v>3065</v>
      </c>
      <c r="M11" s="312">
        <v>1</v>
      </c>
      <c r="N11" s="313">
        <v>2</v>
      </c>
      <c r="O11" s="309">
        <v>6</v>
      </c>
      <c r="P11" s="313">
        <v>5</v>
      </c>
      <c r="Q11" s="313">
        <v>5</v>
      </c>
      <c r="R11" s="313"/>
      <c r="S11" s="314"/>
      <c r="T11" s="315">
        <v>1</v>
      </c>
      <c r="U11" s="313">
        <v>2</v>
      </c>
      <c r="V11" s="309">
        <v>6</v>
      </c>
      <c r="W11" s="251" t="s">
        <v>3066</v>
      </c>
      <c r="X11" s="313">
        <v>5</v>
      </c>
      <c r="Y11" s="313"/>
      <c r="Z11" s="314"/>
      <c r="AA11" s="316">
        <v>6</v>
      </c>
      <c r="AB11" s="301">
        <v>5</v>
      </c>
      <c r="AC11" s="296" t="s">
        <v>3054</v>
      </c>
    </row>
    <row r="12" spans="1:29" ht="36" x14ac:dyDescent="0.25">
      <c r="A12" s="275">
        <v>1707022413</v>
      </c>
      <c r="B12" s="300" t="s">
        <v>3067</v>
      </c>
      <c r="C12" s="1072" t="s">
        <v>3039</v>
      </c>
      <c r="D12" s="1072"/>
      <c r="E12" s="1072"/>
      <c r="F12" s="1072"/>
      <c r="G12" s="1072"/>
      <c r="H12" s="1072"/>
      <c r="I12" s="1072"/>
      <c r="J12" s="277" t="s">
        <v>3040</v>
      </c>
      <c r="K12" s="309" t="s">
        <v>3041</v>
      </c>
      <c r="L12" s="279" t="s">
        <v>3068</v>
      </c>
      <c r="M12" s="312">
        <v>0</v>
      </c>
      <c r="N12" s="313">
        <v>2</v>
      </c>
      <c r="O12" s="309">
        <v>1</v>
      </c>
      <c r="P12" s="313">
        <v>11</v>
      </c>
      <c r="Q12" s="313">
        <v>11</v>
      </c>
      <c r="R12" s="313"/>
      <c r="S12" s="314"/>
      <c r="T12" s="315">
        <v>0</v>
      </c>
      <c r="U12" s="313">
        <v>2</v>
      </c>
      <c r="V12" s="230" t="s">
        <v>3069</v>
      </c>
      <c r="W12" s="251" t="s">
        <v>3070</v>
      </c>
      <c r="X12" s="313">
        <v>11</v>
      </c>
      <c r="Y12" s="313"/>
      <c r="Z12" s="314"/>
      <c r="AA12" s="316">
        <v>1</v>
      </c>
      <c r="AB12" s="301">
        <v>11</v>
      </c>
      <c r="AC12" s="296" t="s">
        <v>3054</v>
      </c>
    </row>
    <row r="13" spans="1:29" ht="36" x14ac:dyDescent="0.25">
      <c r="A13" s="275">
        <v>1707022414</v>
      </c>
      <c r="B13" s="300" t="s">
        <v>3071</v>
      </c>
      <c r="C13" s="1072" t="s">
        <v>3039</v>
      </c>
      <c r="D13" s="1072"/>
      <c r="E13" s="1072"/>
      <c r="F13" s="1072"/>
      <c r="G13" s="1072"/>
      <c r="H13" s="1072"/>
      <c r="I13" s="1072"/>
      <c r="J13" s="277" t="s">
        <v>3040</v>
      </c>
      <c r="K13" s="309" t="s">
        <v>3041</v>
      </c>
      <c r="L13" s="311" t="s">
        <v>3072</v>
      </c>
      <c r="M13" s="312">
        <v>0</v>
      </c>
      <c r="N13" s="313">
        <v>1</v>
      </c>
      <c r="O13" s="309">
        <v>3</v>
      </c>
      <c r="P13" s="313">
        <v>5</v>
      </c>
      <c r="Q13" s="313"/>
      <c r="R13" s="313"/>
      <c r="S13" s="314"/>
      <c r="T13" s="315">
        <v>0</v>
      </c>
      <c r="U13" s="313">
        <v>1</v>
      </c>
      <c r="V13" s="309">
        <v>3</v>
      </c>
      <c r="W13" s="251" t="s">
        <v>3073</v>
      </c>
      <c r="X13" s="313"/>
      <c r="Y13" s="313"/>
      <c r="Z13" s="314"/>
      <c r="AA13" s="316">
        <v>3</v>
      </c>
      <c r="AB13" s="301">
        <v>6</v>
      </c>
      <c r="AC13" s="296" t="s">
        <v>3054</v>
      </c>
    </row>
    <row r="14" spans="1:29" ht="36" x14ac:dyDescent="0.25">
      <c r="A14" s="275">
        <v>1707022416</v>
      </c>
      <c r="B14" s="300" t="s">
        <v>3074</v>
      </c>
      <c r="C14" s="1072" t="s">
        <v>3039</v>
      </c>
      <c r="D14" s="1072"/>
      <c r="E14" s="1072"/>
      <c r="F14" s="1072"/>
      <c r="G14" s="1072"/>
      <c r="H14" s="1072"/>
      <c r="I14" s="1072"/>
      <c r="J14" s="277" t="s">
        <v>3040</v>
      </c>
      <c r="K14" s="278" t="s">
        <v>3056</v>
      </c>
      <c r="L14" s="311" t="s">
        <v>3075</v>
      </c>
      <c r="M14" s="312">
        <v>1</v>
      </c>
      <c r="N14" s="313">
        <v>0</v>
      </c>
      <c r="O14" s="309">
        <v>3</v>
      </c>
      <c r="P14" s="313">
        <v>8</v>
      </c>
      <c r="Q14" s="313"/>
      <c r="R14" s="313"/>
      <c r="S14" s="314"/>
      <c r="T14" s="315">
        <v>1</v>
      </c>
      <c r="U14" s="313">
        <v>0</v>
      </c>
      <c r="V14" s="309">
        <v>3</v>
      </c>
      <c r="W14" s="251" t="s">
        <v>3076</v>
      </c>
      <c r="X14" s="313"/>
      <c r="Y14" s="313"/>
      <c r="Z14" s="314"/>
      <c r="AA14" s="316">
        <v>3</v>
      </c>
      <c r="AB14" s="301">
        <v>8</v>
      </c>
      <c r="AC14" s="296" t="s">
        <v>3054</v>
      </c>
    </row>
    <row r="15" spans="1:29" ht="36" x14ac:dyDescent="0.25">
      <c r="A15" s="275">
        <v>1707022417</v>
      </c>
      <c r="B15" s="300" t="s">
        <v>3077</v>
      </c>
      <c r="C15" s="1072" t="s">
        <v>3039</v>
      </c>
      <c r="D15" s="1072"/>
      <c r="E15" s="1072"/>
      <c r="F15" s="1072"/>
      <c r="G15" s="1072"/>
      <c r="H15" s="1072"/>
      <c r="I15" s="1072"/>
      <c r="J15" s="277" t="s">
        <v>3040</v>
      </c>
      <c r="K15" s="278" t="s">
        <v>3056</v>
      </c>
      <c r="L15" s="311" t="s">
        <v>3078</v>
      </c>
      <c r="M15" s="312">
        <v>0</v>
      </c>
      <c r="N15" s="313">
        <v>1</v>
      </c>
      <c r="O15" s="309">
        <v>4</v>
      </c>
      <c r="P15" s="313">
        <v>9</v>
      </c>
      <c r="Q15" s="313"/>
      <c r="R15" s="313"/>
      <c r="S15" s="314"/>
      <c r="T15" s="315">
        <v>0</v>
      </c>
      <c r="U15" s="313">
        <v>1</v>
      </c>
      <c r="V15" s="309">
        <v>4</v>
      </c>
      <c r="W15" s="251" t="s">
        <v>3079</v>
      </c>
      <c r="X15" s="313"/>
      <c r="Y15" s="313"/>
      <c r="Z15" s="314"/>
      <c r="AA15" s="316">
        <v>4</v>
      </c>
      <c r="AB15" s="301">
        <v>9</v>
      </c>
      <c r="AC15" s="296" t="s">
        <v>3054</v>
      </c>
    </row>
    <row r="16" spans="1:29" ht="36" x14ac:dyDescent="0.25">
      <c r="A16" s="275">
        <v>1707022418</v>
      </c>
      <c r="B16" s="300" t="s">
        <v>3080</v>
      </c>
      <c r="C16" s="1072" t="s">
        <v>3039</v>
      </c>
      <c r="D16" s="1072"/>
      <c r="E16" s="1072"/>
      <c r="F16" s="1072"/>
      <c r="G16" s="1072"/>
      <c r="H16" s="1072"/>
      <c r="I16" s="1072"/>
      <c r="J16" s="277" t="s">
        <v>3040</v>
      </c>
      <c r="K16" s="278" t="s">
        <v>3056</v>
      </c>
      <c r="L16" s="279" t="s">
        <v>3081</v>
      </c>
      <c r="M16" s="312">
        <v>0</v>
      </c>
      <c r="N16" s="313">
        <v>1</v>
      </c>
      <c r="O16" s="309">
        <v>7</v>
      </c>
      <c r="P16" s="313">
        <v>10</v>
      </c>
      <c r="Q16" s="313"/>
      <c r="R16" s="313"/>
      <c r="S16" s="314"/>
      <c r="T16" s="315">
        <v>0</v>
      </c>
      <c r="U16" s="313">
        <v>1</v>
      </c>
      <c r="V16" s="309">
        <v>7</v>
      </c>
      <c r="W16" s="251" t="s">
        <v>3082</v>
      </c>
      <c r="X16" s="313"/>
      <c r="Y16" s="313"/>
      <c r="Z16" s="314"/>
      <c r="AA16" s="316">
        <v>7</v>
      </c>
      <c r="AB16" s="317">
        <v>13</v>
      </c>
      <c r="AC16" s="297"/>
    </row>
    <row r="17" spans="1:29" ht="25.5" x14ac:dyDescent="0.25">
      <c r="A17" s="298">
        <v>1707022419</v>
      </c>
      <c r="B17" s="300" t="s">
        <v>3083</v>
      </c>
      <c r="C17" s="1072" t="s">
        <v>3039</v>
      </c>
      <c r="D17" s="1072"/>
      <c r="E17" s="1072"/>
      <c r="F17" s="1072"/>
      <c r="G17" s="1072"/>
      <c r="H17" s="1072"/>
      <c r="I17" s="1072"/>
      <c r="J17" s="277" t="s">
        <v>3040</v>
      </c>
      <c r="K17" s="309" t="s">
        <v>3041</v>
      </c>
      <c r="L17" s="311" t="s">
        <v>3084</v>
      </c>
      <c r="M17" s="312">
        <v>0</v>
      </c>
      <c r="N17" s="313">
        <v>1</v>
      </c>
      <c r="O17" s="309">
        <v>4</v>
      </c>
      <c r="P17" s="313">
        <v>3</v>
      </c>
      <c r="Q17" s="313">
        <v>3</v>
      </c>
      <c r="R17" s="313"/>
      <c r="S17" s="314"/>
      <c r="T17" s="315">
        <v>0</v>
      </c>
      <c r="U17" s="313">
        <v>1</v>
      </c>
      <c r="V17" s="309">
        <v>4</v>
      </c>
      <c r="W17" s="313">
        <v>3</v>
      </c>
      <c r="X17" s="313">
        <v>3</v>
      </c>
      <c r="Y17" s="303"/>
      <c r="Z17" s="304"/>
      <c r="AA17" s="318">
        <v>4</v>
      </c>
      <c r="AB17" s="73">
        <v>3</v>
      </c>
      <c r="AC17" s="297"/>
    </row>
    <row r="18" spans="1:29" ht="25.5" x14ac:dyDescent="0.25">
      <c r="A18" s="298">
        <v>1707022420</v>
      </c>
      <c r="B18" s="319" t="s">
        <v>3085</v>
      </c>
      <c r="C18" s="1072" t="s">
        <v>3039</v>
      </c>
      <c r="D18" s="1072"/>
      <c r="E18" s="1072"/>
      <c r="F18" s="1072"/>
      <c r="G18" s="1072"/>
      <c r="H18" s="1072"/>
      <c r="I18" s="1072"/>
      <c r="J18" s="278" t="s">
        <v>3040</v>
      </c>
      <c r="K18" s="309" t="s">
        <v>3041</v>
      </c>
      <c r="L18" s="311" t="s">
        <v>3086</v>
      </c>
      <c r="M18" s="312">
        <v>0</v>
      </c>
      <c r="N18" s="313">
        <v>1</v>
      </c>
      <c r="O18" s="309">
        <v>5</v>
      </c>
      <c r="P18" s="313">
        <v>8</v>
      </c>
      <c r="Q18" s="313">
        <v>8</v>
      </c>
      <c r="R18" s="313"/>
      <c r="S18" s="314"/>
      <c r="T18" s="315">
        <v>0</v>
      </c>
      <c r="U18" s="313">
        <v>1</v>
      </c>
      <c r="V18" s="309">
        <v>5</v>
      </c>
      <c r="W18" s="313">
        <v>8</v>
      </c>
      <c r="X18" s="313">
        <v>8</v>
      </c>
      <c r="Y18" s="313"/>
      <c r="Z18" s="314"/>
      <c r="AA18" s="318">
        <v>5</v>
      </c>
      <c r="AB18" s="73">
        <v>8</v>
      </c>
      <c r="AC18" s="297"/>
    </row>
    <row r="19" spans="1:29" ht="36" x14ac:dyDescent="0.25">
      <c r="A19" s="298">
        <v>1707022421</v>
      </c>
      <c r="B19" s="300" t="s">
        <v>3087</v>
      </c>
      <c r="C19" s="1072" t="s">
        <v>3039</v>
      </c>
      <c r="D19" s="1072"/>
      <c r="E19" s="1072"/>
      <c r="F19" s="1072"/>
      <c r="G19" s="1072"/>
      <c r="H19" s="1072"/>
      <c r="I19" s="1072"/>
      <c r="J19" s="277" t="s">
        <v>3040</v>
      </c>
      <c r="K19" s="278" t="s">
        <v>3056</v>
      </c>
      <c r="L19" s="279" t="s">
        <v>3081</v>
      </c>
      <c r="M19" s="312">
        <v>0</v>
      </c>
      <c r="N19" s="313">
        <v>1</v>
      </c>
      <c r="O19" s="309">
        <v>2</v>
      </c>
      <c r="P19" s="313">
        <v>8</v>
      </c>
      <c r="Q19" s="313">
        <v>8</v>
      </c>
      <c r="R19" s="313"/>
      <c r="S19" s="314"/>
      <c r="T19" s="315">
        <v>0</v>
      </c>
      <c r="U19" s="313">
        <v>1</v>
      </c>
      <c r="V19" s="309">
        <v>2</v>
      </c>
      <c r="W19" s="313">
        <v>8</v>
      </c>
      <c r="X19" s="313">
        <v>8</v>
      </c>
      <c r="Y19" s="313"/>
      <c r="Z19" s="314"/>
      <c r="AA19" s="318">
        <v>2</v>
      </c>
      <c r="AB19" s="73">
        <v>8</v>
      </c>
      <c r="AC19" s="297"/>
    </row>
    <row r="20" spans="1:29" ht="54" x14ac:dyDescent="0.25">
      <c r="A20" s="298">
        <v>1707022422</v>
      </c>
      <c r="B20" s="300" t="s">
        <v>3088</v>
      </c>
      <c r="C20" s="1072" t="s">
        <v>3039</v>
      </c>
      <c r="D20" s="1072"/>
      <c r="E20" s="1072"/>
      <c r="F20" s="1072"/>
      <c r="G20" s="1072"/>
      <c r="H20" s="1072"/>
      <c r="I20" s="1072"/>
      <c r="J20" s="277" t="s">
        <v>3040</v>
      </c>
      <c r="K20" s="278" t="s">
        <v>3089</v>
      </c>
      <c r="L20" s="311" t="s">
        <v>3090</v>
      </c>
      <c r="M20" s="312">
        <v>0</v>
      </c>
      <c r="N20" s="313">
        <v>1</v>
      </c>
      <c r="O20" s="309">
        <v>4</v>
      </c>
      <c r="P20" s="313">
        <v>6</v>
      </c>
      <c r="Q20" s="313">
        <v>6</v>
      </c>
      <c r="R20" s="313"/>
      <c r="S20" s="314"/>
      <c r="T20" s="315">
        <v>0</v>
      </c>
      <c r="U20" s="313">
        <v>1</v>
      </c>
      <c r="V20" s="309">
        <v>4</v>
      </c>
      <c r="W20" s="313">
        <v>6</v>
      </c>
      <c r="X20" s="313">
        <v>6</v>
      </c>
      <c r="Y20" s="313"/>
      <c r="Z20" s="314"/>
      <c r="AA20" s="318">
        <v>4</v>
      </c>
      <c r="AB20" s="73">
        <v>6</v>
      </c>
      <c r="AC20" s="297"/>
    </row>
    <row r="21" spans="1:29" ht="25.5" x14ac:dyDescent="0.25">
      <c r="A21" s="275">
        <v>1707022423</v>
      </c>
      <c r="B21" s="300" t="s">
        <v>3091</v>
      </c>
      <c r="C21" s="1072" t="s">
        <v>3039</v>
      </c>
      <c r="D21" s="1072"/>
      <c r="E21" s="1072"/>
      <c r="F21" s="1072"/>
      <c r="G21" s="1072"/>
      <c r="H21" s="1072"/>
      <c r="I21" s="1072"/>
      <c r="J21" s="277" t="s">
        <v>3040</v>
      </c>
      <c r="K21" s="309" t="s">
        <v>3041</v>
      </c>
      <c r="L21" s="311" t="s">
        <v>3084</v>
      </c>
      <c r="M21" s="312">
        <v>0</v>
      </c>
      <c r="N21" s="313">
        <v>1</v>
      </c>
      <c r="O21" s="309">
        <v>3</v>
      </c>
      <c r="P21" s="313">
        <v>4</v>
      </c>
      <c r="Q21" s="313">
        <v>4</v>
      </c>
      <c r="R21" s="313"/>
      <c r="S21" s="314"/>
      <c r="T21" s="315">
        <v>0</v>
      </c>
      <c r="U21" s="313">
        <v>1</v>
      </c>
      <c r="V21" s="309">
        <v>3</v>
      </c>
      <c r="W21" s="313">
        <v>4</v>
      </c>
      <c r="X21" s="313">
        <v>4</v>
      </c>
      <c r="Y21" s="303"/>
      <c r="Z21" s="304"/>
      <c r="AA21" s="318">
        <v>3</v>
      </c>
      <c r="AB21" s="73">
        <v>4</v>
      </c>
      <c r="AC21" s="297"/>
    </row>
    <row r="22" spans="1:29" ht="30" x14ac:dyDescent="0.25">
      <c r="A22" s="275">
        <v>1707022424</v>
      </c>
      <c r="B22" s="319" t="s">
        <v>3092</v>
      </c>
      <c r="C22" s="1072" t="s">
        <v>3039</v>
      </c>
      <c r="D22" s="1072"/>
      <c r="E22" s="1072"/>
      <c r="F22" s="1072"/>
      <c r="G22" s="1072"/>
      <c r="H22" s="1072"/>
      <c r="I22" s="1072"/>
      <c r="J22" s="278" t="s">
        <v>3040</v>
      </c>
      <c r="K22" s="309" t="s">
        <v>3093</v>
      </c>
      <c r="L22" s="311" t="s">
        <v>3094</v>
      </c>
      <c r="M22" s="312">
        <v>0</v>
      </c>
      <c r="N22" s="313">
        <v>1</v>
      </c>
      <c r="O22" s="309">
        <v>2</v>
      </c>
      <c r="P22" s="313">
        <v>5</v>
      </c>
      <c r="Q22" s="313">
        <v>5</v>
      </c>
      <c r="R22" s="313"/>
      <c r="S22" s="314"/>
      <c r="T22" s="315">
        <v>0</v>
      </c>
      <c r="U22" s="313">
        <v>1</v>
      </c>
      <c r="V22" s="309">
        <v>2</v>
      </c>
      <c r="W22" s="251" t="s">
        <v>3095</v>
      </c>
      <c r="X22" s="313">
        <v>5</v>
      </c>
      <c r="Y22" s="313"/>
      <c r="Z22" s="314"/>
      <c r="AA22" s="316">
        <v>2</v>
      </c>
      <c r="AB22" s="317">
        <v>9</v>
      </c>
      <c r="AC22" s="297"/>
    </row>
    <row r="23" spans="1:29" ht="36" x14ac:dyDescent="0.25">
      <c r="A23" s="275">
        <v>1707022425</v>
      </c>
      <c r="B23" s="300" t="s">
        <v>3096</v>
      </c>
      <c r="C23" s="1072" t="s">
        <v>3039</v>
      </c>
      <c r="D23" s="1072"/>
      <c r="E23" s="1072"/>
      <c r="F23" s="1072"/>
      <c r="G23" s="1072"/>
      <c r="H23" s="1072"/>
      <c r="I23" s="1072"/>
      <c r="J23" s="277" t="s">
        <v>3040</v>
      </c>
      <c r="K23" s="309" t="s">
        <v>3097</v>
      </c>
      <c r="L23" s="311" t="s">
        <v>3094</v>
      </c>
      <c r="M23" s="312">
        <v>1</v>
      </c>
      <c r="N23" s="313">
        <v>0</v>
      </c>
      <c r="O23" s="309">
        <v>4</v>
      </c>
      <c r="P23" s="313">
        <v>7</v>
      </c>
      <c r="Q23" s="313"/>
      <c r="R23" s="313"/>
      <c r="S23" s="314"/>
      <c r="T23" s="315">
        <v>1</v>
      </c>
      <c r="U23" s="313">
        <v>0</v>
      </c>
      <c r="V23" s="309">
        <v>4</v>
      </c>
      <c r="W23" s="251" t="s">
        <v>3098</v>
      </c>
      <c r="X23" s="313"/>
      <c r="Y23" s="313"/>
      <c r="Z23" s="314"/>
      <c r="AA23" s="316">
        <v>4</v>
      </c>
      <c r="AB23" s="301">
        <v>7</v>
      </c>
      <c r="AC23" s="296" t="s">
        <v>3054</v>
      </c>
    </row>
    <row r="24" spans="1:29" ht="30" x14ac:dyDescent="0.25">
      <c r="A24" s="275">
        <v>1707022426</v>
      </c>
      <c r="B24" s="300" t="s">
        <v>3099</v>
      </c>
      <c r="C24" s="1072" t="s">
        <v>3039</v>
      </c>
      <c r="D24" s="1072"/>
      <c r="E24" s="1072"/>
      <c r="F24" s="1072"/>
      <c r="G24" s="1072"/>
      <c r="H24" s="1072"/>
      <c r="I24" s="1072"/>
      <c r="J24" s="277" t="s">
        <v>3040</v>
      </c>
      <c r="K24" s="309" t="s">
        <v>3100</v>
      </c>
      <c r="L24" s="311" t="s">
        <v>3094</v>
      </c>
      <c r="M24" s="312">
        <v>0</v>
      </c>
      <c r="N24" s="313">
        <v>1</v>
      </c>
      <c r="O24" s="309">
        <v>5</v>
      </c>
      <c r="P24" s="313">
        <v>7</v>
      </c>
      <c r="Q24" s="313">
        <v>7</v>
      </c>
      <c r="R24" s="313"/>
      <c r="S24" s="314"/>
      <c r="T24" s="315">
        <v>0</v>
      </c>
      <c r="U24" s="313">
        <v>1</v>
      </c>
      <c r="V24" s="309">
        <v>5</v>
      </c>
      <c r="W24" s="251" t="s">
        <v>3101</v>
      </c>
      <c r="X24" s="313">
        <v>7</v>
      </c>
      <c r="Y24" s="313"/>
      <c r="Z24" s="314"/>
      <c r="AA24" s="316">
        <v>5</v>
      </c>
      <c r="AB24" s="320">
        <v>9</v>
      </c>
      <c r="AC24" s="297"/>
    </row>
    <row r="25" spans="1:29" ht="25.5" x14ac:dyDescent="0.25">
      <c r="A25" s="275">
        <v>1707022427</v>
      </c>
      <c r="B25" s="300" t="s">
        <v>3102</v>
      </c>
      <c r="C25" s="1072" t="s">
        <v>3039</v>
      </c>
      <c r="D25" s="1072"/>
      <c r="E25" s="1072"/>
      <c r="F25" s="1072"/>
      <c r="G25" s="1072"/>
      <c r="H25" s="1072"/>
      <c r="I25" s="1072"/>
      <c r="J25" s="277" t="s">
        <v>3040</v>
      </c>
      <c r="K25" s="309" t="s">
        <v>3093</v>
      </c>
      <c r="L25" s="311" t="s">
        <v>3094</v>
      </c>
      <c r="M25" s="312">
        <v>1</v>
      </c>
      <c r="N25" s="313">
        <v>1</v>
      </c>
      <c r="O25" s="309">
        <v>3</v>
      </c>
      <c r="P25" s="313">
        <v>5</v>
      </c>
      <c r="Q25" s="313">
        <v>5</v>
      </c>
      <c r="R25" s="313"/>
      <c r="S25" s="314"/>
      <c r="T25" s="315">
        <v>1</v>
      </c>
      <c r="U25" s="313">
        <v>1</v>
      </c>
      <c r="V25" s="230" t="s">
        <v>3103</v>
      </c>
      <c r="W25" s="313">
        <v>5</v>
      </c>
      <c r="X25" s="313">
        <v>5</v>
      </c>
      <c r="Y25" s="313"/>
      <c r="Z25" s="314"/>
      <c r="AA25" s="321">
        <v>3</v>
      </c>
      <c r="AB25" s="73">
        <v>5</v>
      </c>
      <c r="AC25" s="297"/>
    </row>
    <row r="26" spans="1:29" ht="45" x14ac:dyDescent="0.25">
      <c r="A26" s="275">
        <v>1707022428</v>
      </c>
      <c r="B26" s="300" t="s">
        <v>3104</v>
      </c>
      <c r="C26" s="1072" t="s">
        <v>3039</v>
      </c>
      <c r="D26" s="1072"/>
      <c r="E26" s="1072"/>
      <c r="F26" s="1072"/>
      <c r="G26" s="1072"/>
      <c r="H26" s="1072"/>
      <c r="I26" s="1072"/>
      <c r="J26" s="277" t="s">
        <v>3040</v>
      </c>
      <c r="K26" s="322" t="s">
        <v>10</v>
      </c>
      <c r="L26" s="311"/>
      <c r="M26" s="312">
        <v>0</v>
      </c>
      <c r="N26" s="313">
        <v>1</v>
      </c>
      <c r="O26" s="309">
        <v>3</v>
      </c>
      <c r="P26" s="313">
        <v>13</v>
      </c>
      <c r="Q26" s="313"/>
      <c r="R26" s="313"/>
      <c r="S26" s="314"/>
      <c r="T26" s="315">
        <v>0</v>
      </c>
      <c r="U26" s="313">
        <v>1</v>
      </c>
      <c r="V26" s="309">
        <v>3</v>
      </c>
      <c r="W26" s="251" t="s">
        <v>3105</v>
      </c>
      <c r="X26" s="313"/>
      <c r="Y26" s="313"/>
      <c r="Z26" s="314"/>
      <c r="AA26" s="316">
        <v>3</v>
      </c>
      <c r="AB26" s="301">
        <v>12</v>
      </c>
      <c r="AC26" s="296" t="s">
        <v>3106</v>
      </c>
    </row>
    <row r="27" spans="1:29" ht="25.5" x14ac:dyDescent="0.25">
      <c r="A27" s="323">
        <v>1707022429</v>
      </c>
      <c r="B27" s="324" t="s">
        <v>3107</v>
      </c>
      <c r="C27" s="1083" t="s">
        <v>3039</v>
      </c>
      <c r="D27" s="1083"/>
      <c r="E27" s="1083"/>
      <c r="F27" s="1083"/>
      <c r="G27" s="1083"/>
      <c r="H27" s="1083"/>
      <c r="I27" s="1083"/>
      <c r="J27" s="325" t="s">
        <v>3040</v>
      </c>
      <c r="K27" s="324" t="s">
        <v>14</v>
      </c>
      <c r="L27" s="326"/>
      <c r="M27" s="327">
        <v>0</v>
      </c>
      <c r="N27" s="328">
        <v>1</v>
      </c>
      <c r="O27" s="329">
        <v>3</v>
      </c>
      <c r="P27" s="328">
        <v>7</v>
      </c>
      <c r="Q27" s="328"/>
      <c r="R27" s="328"/>
      <c r="S27" s="330"/>
      <c r="T27" s="331">
        <v>0</v>
      </c>
      <c r="U27" s="328">
        <v>1</v>
      </c>
      <c r="V27" s="329">
        <v>3</v>
      </c>
      <c r="W27" s="328" t="s">
        <v>3108</v>
      </c>
      <c r="X27" s="328"/>
      <c r="Y27" s="328"/>
      <c r="Z27" s="330"/>
      <c r="AA27" s="332">
        <v>3</v>
      </c>
      <c r="AB27" s="333">
        <v>7</v>
      </c>
      <c r="AC27" s="296" t="s">
        <v>3109</v>
      </c>
    </row>
    <row r="28" spans="1:29" ht="38.25" x14ac:dyDescent="0.25">
      <c r="A28" s="275">
        <v>1707022430</v>
      </c>
      <c r="B28" s="322" t="s">
        <v>3110</v>
      </c>
      <c r="C28" s="1072" t="s">
        <v>3039</v>
      </c>
      <c r="D28" s="1072"/>
      <c r="E28" s="1072"/>
      <c r="F28" s="1072"/>
      <c r="G28" s="1072"/>
      <c r="H28" s="1072"/>
      <c r="I28" s="1072"/>
      <c r="J28" s="277" t="s">
        <v>3040</v>
      </c>
      <c r="K28" s="322" t="s">
        <v>3111</v>
      </c>
      <c r="L28" s="311"/>
      <c r="M28" s="312">
        <v>1</v>
      </c>
      <c r="N28" s="313">
        <v>2</v>
      </c>
      <c r="O28" s="309">
        <v>12</v>
      </c>
      <c r="P28" s="313">
        <v>16</v>
      </c>
      <c r="Q28" s="313"/>
      <c r="R28" s="313"/>
      <c r="S28" s="314"/>
      <c r="T28" s="315">
        <v>1</v>
      </c>
      <c r="U28" s="313">
        <v>2</v>
      </c>
      <c r="V28" s="309">
        <v>12</v>
      </c>
      <c r="W28" s="251" t="s">
        <v>3112</v>
      </c>
      <c r="X28" s="313"/>
      <c r="Y28" s="313"/>
      <c r="Z28" s="314"/>
      <c r="AA28" s="316">
        <v>12</v>
      </c>
      <c r="AB28" s="301">
        <v>36</v>
      </c>
      <c r="AC28" s="296"/>
    </row>
    <row r="29" spans="1:29" ht="38.25" x14ac:dyDescent="0.25">
      <c r="A29" s="298">
        <v>1707022431</v>
      </c>
      <c r="B29" s="322" t="s">
        <v>3113</v>
      </c>
      <c r="C29" s="1072" t="s">
        <v>3039</v>
      </c>
      <c r="D29" s="1072"/>
      <c r="E29" s="1072"/>
      <c r="F29" s="1072"/>
      <c r="G29" s="1072"/>
      <c r="H29" s="1072"/>
      <c r="I29" s="1072"/>
      <c r="J29" s="277" t="s">
        <v>3040</v>
      </c>
      <c r="K29" s="322" t="s">
        <v>3111</v>
      </c>
      <c r="L29" s="311"/>
      <c r="M29" s="312">
        <v>1</v>
      </c>
      <c r="N29" s="313">
        <v>1</v>
      </c>
      <c r="O29" s="309">
        <v>4</v>
      </c>
      <c r="P29" s="313">
        <v>5</v>
      </c>
      <c r="Q29" s="313">
        <v>5</v>
      </c>
      <c r="R29" s="313"/>
      <c r="S29" s="314"/>
      <c r="T29" s="315">
        <v>1</v>
      </c>
      <c r="U29" s="313">
        <v>1</v>
      </c>
      <c r="V29" s="309">
        <v>4</v>
      </c>
      <c r="W29" s="313">
        <v>5</v>
      </c>
      <c r="X29" s="313">
        <v>5</v>
      </c>
      <c r="Y29" s="313"/>
      <c r="Z29" s="314"/>
      <c r="AA29" s="318">
        <v>4</v>
      </c>
      <c r="AB29" s="309">
        <v>5</v>
      </c>
      <c r="AC29" s="296" t="s">
        <v>3106</v>
      </c>
    </row>
    <row r="30" spans="1:29" ht="42.75" x14ac:dyDescent="0.25">
      <c r="A30" s="298">
        <v>1707022432</v>
      </c>
      <c r="B30" s="334" t="s">
        <v>3114</v>
      </c>
      <c r="C30" s="1072" t="s">
        <v>3039</v>
      </c>
      <c r="D30" s="1072"/>
      <c r="E30" s="1072"/>
      <c r="F30" s="1072"/>
      <c r="G30" s="1072"/>
      <c r="H30" s="1072"/>
      <c r="I30" s="1072"/>
      <c r="J30" s="277" t="s">
        <v>3040</v>
      </c>
      <c r="K30" s="322" t="s">
        <v>3115</v>
      </c>
      <c r="L30" s="311"/>
      <c r="M30" s="312">
        <v>0</v>
      </c>
      <c r="N30" s="313">
        <v>1</v>
      </c>
      <c r="O30" s="309">
        <v>2</v>
      </c>
      <c r="P30" s="313">
        <v>7</v>
      </c>
      <c r="Q30" s="313">
        <v>7</v>
      </c>
      <c r="R30" s="313"/>
      <c r="S30" s="314"/>
      <c r="T30" s="315">
        <v>0</v>
      </c>
      <c r="U30" s="313">
        <v>1</v>
      </c>
      <c r="V30" s="309">
        <v>2</v>
      </c>
      <c r="W30" s="313">
        <v>7</v>
      </c>
      <c r="X30" s="313">
        <v>7</v>
      </c>
      <c r="Y30" s="313"/>
      <c r="Z30" s="314"/>
      <c r="AA30" s="316">
        <v>2</v>
      </c>
      <c r="AB30" s="320">
        <v>7</v>
      </c>
      <c r="AC30" s="297"/>
    </row>
    <row r="31" spans="1:29" ht="29.25" x14ac:dyDescent="0.25">
      <c r="A31" s="275">
        <v>1707022433</v>
      </c>
      <c r="B31" s="334" t="s">
        <v>3116</v>
      </c>
      <c r="C31" s="1072" t="s">
        <v>3039</v>
      </c>
      <c r="D31" s="1072"/>
      <c r="E31" s="1072"/>
      <c r="F31" s="1072"/>
      <c r="G31" s="1072"/>
      <c r="H31" s="1072"/>
      <c r="I31" s="1072"/>
      <c r="J31" s="277" t="s">
        <v>3040</v>
      </c>
      <c r="K31" s="335" t="s">
        <v>3111</v>
      </c>
      <c r="L31" s="311"/>
      <c r="M31" s="312">
        <v>0</v>
      </c>
      <c r="N31" s="313">
        <v>2</v>
      </c>
      <c r="O31" s="309">
        <v>0</v>
      </c>
      <c r="P31" s="313">
        <v>6</v>
      </c>
      <c r="Q31" s="313"/>
      <c r="R31" s="313"/>
      <c r="S31" s="314"/>
      <c r="T31" s="315">
        <v>0</v>
      </c>
      <c r="U31" s="313">
        <v>2</v>
      </c>
      <c r="V31" s="309">
        <v>0</v>
      </c>
      <c r="W31" s="251" t="s">
        <v>3117</v>
      </c>
      <c r="X31" s="313"/>
      <c r="Y31" s="313"/>
      <c r="Z31" s="314"/>
      <c r="AA31" s="316">
        <v>0</v>
      </c>
      <c r="AB31" s="317">
        <v>7</v>
      </c>
      <c r="AC31" s="297"/>
    </row>
    <row r="32" spans="1:29" ht="36" x14ac:dyDescent="0.25">
      <c r="A32" s="275">
        <v>1707022435</v>
      </c>
      <c r="B32" s="334" t="s">
        <v>3118</v>
      </c>
      <c r="C32" s="1072" t="s">
        <v>3039</v>
      </c>
      <c r="D32" s="1072"/>
      <c r="E32" s="1072"/>
      <c r="F32" s="1072"/>
      <c r="G32" s="1072"/>
      <c r="H32" s="1072"/>
      <c r="I32" s="1072"/>
      <c r="J32" s="277" t="s">
        <v>3040</v>
      </c>
      <c r="K32" s="335" t="s">
        <v>3119</v>
      </c>
      <c r="L32" s="311"/>
      <c r="M32" s="312">
        <v>2</v>
      </c>
      <c r="N32" s="313">
        <v>2</v>
      </c>
      <c r="O32" s="309">
        <v>3</v>
      </c>
      <c r="P32" s="313">
        <v>11</v>
      </c>
      <c r="Q32" s="313"/>
      <c r="R32" s="313"/>
      <c r="S32" s="314"/>
      <c r="T32" s="315">
        <v>2</v>
      </c>
      <c r="U32" s="313">
        <v>2</v>
      </c>
      <c r="V32" s="309">
        <v>3</v>
      </c>
      <c r="W32" s="251" t="s">
        <v>3120</v>
      </c>
      <c r="X32" s="313"/>
      <c r="Y32" s="313"/>
      <c r="Z32" s="314"/>
      <c r="AA32" s="318">
        <v>3</v>
      </c>
      <c r="AB32" s="336">
        <v>11</v>
      </c>
      <c r="AC32" s="296" t="s">
        <v>3106</v>
      </c>
    </row>
    <row r="33" spans="1:29" ht="18" x14ac:dyDescent="0.25">
      <c r="A33" s="298">
        <v>1707022436</v>
      </c>
      <c r="B33" s="335" t="s">
        <v>3121</v>
      </c>
      <c r="C33" s="1072" t="s">
        <v>3039</v>
      </c>
      <c r="D33" s="1072"/>
      <c r="E33" s="1072"/>
      <c r="F33" s="1072"/>
      <c r="G33" s="1072"/>
      <c r="H33" s="1072"/>
      <c r="I33" s="1072"/>
      <c r="J33" s="277" t="s">
        <v>3040</v>
      </c>
      <c r="K33" s="335" t="s">
        <v>3122</v>
      </c>
      <c r="L33" s="311"/>
      <c r="M33" s="312">
        <v>1</v>
      </c>
      <c r="N33" s="313">
        <v>0</v>
      </c>
      <c r="O33" s="309">
        <v>0</v>
      </c>
      <c r="P33" s="313">
        <v>9</v>
      </c>
      <c r="Q33" s="313"/>
      <c r="R33" s="313"/>
      <c r="S33" s="314"/>
      <c r="T33" s="315">
        <v>1</v>
      </c>
      <c r="U33" s="313">
        <v>0</v>
      </c>
      <c r="V33" s="309">
        <v>0</v>
      </c>
      <c r="W33" s="313">
        <v>9</v>
      </c>
      <c r="X33" s="313"/>
      <c r="Y33" s="313"/>
      <c r="Z33" s="314"/>
      <c r="AA33" s="316">
        <v>0</v>
      </c>
      <c r="AB33" s="320">
        <v>9</v>
      </c>
      <c r="AC33" s="297"/>
    </row>
    <row r="34" spans="1:29" ht="42.75" x14ac:dyDescent="0.25">
      <c r="A34" s="275">
        <v>1707022437</v>
      </c>
      <c r="B34" s="334" t="s">
        <v>3123</v>
      </c>
      <c r="C34" s="1072" t="s">
        <v>3039</v>
      </c>
      <c r="D34" s="1072"/>
      <c r="E34" s="1072"/>
      <c r="F34" s="1072"/>
      <c r="G34" s="1072"/>
      <c r="H34" s="1072"/>
      <c r="I34" s="1072"/>
      <c r="J34" s="277" t="s">
        <v>3040</v>
      </c>
      <c r="K34" s="335" t="s">
        <v>3111</v>
      </c>
      <c r="L34" s="311"/>
      <c r="M34" s="312">
        <v>2</v>
      </c>
      <c r="N34" s="313">
        <v>0</v>
      </c>
      <c r="O34" s="309">
        <v>3</v>
      </c>
      <c r="P34" s="313">
        <v>11</v>
      </c>
      <c r="Q34" s="313"/>
      <c r="R34" s="313"/>
      <c r="S34" s="314"/>
      <c r="T34" s="315">
        <v>2</v>
      </c>
      <c r="U34" s="313">
        <v>0</v>
      </c>
      <c r="V34" s="309">
        <v>3</v>
      </c>
      <c r="W34" s="251" t="s">
        <v>3124</v>
      </c>
      <c r="X34" s="313"/>
      <c r="Y34" s="313"/>
      <c r="Z34" s="314"/>
      <c r="AA34" s="316">
        <v>3</v>
      </c>
      <c r="AB34" s="317">
        <v>10</v>
      </c>
      <c r="AC34" s="297"/>
    </row>
    <row r="35" spans="1:29" ht="28.5" x14ac:dyDescent="0.25">
      <c r="A35" s="275">
        <v>1707022438</v>
      </c>
      <c r="B35" s="334" t="s">
        <v>3125</v>
      </c>
      <c r="C35" s="1072" t="s">
        <v>3039</v>
      </c>
      <c r="D35" s="1072"/>
      <c r="E35" s="1072"/>
      <c r="F35" s="1072"/>
      <c r="G35" s="1072"/>
      <c r="H35" s="1072"/>
      <c r="I35" s="1072"/>
      <c r="J35" s="277" t="s">
        <v>3040</v>
      </c>
      <c r="K35" s="335" t="s">
        <v>3126</v>
      </c>
      <c r="L35" s="311"/>
      <c r="M35" s="312">
        <v>1</v>
      </c>
      <c r="N35" s="313">
        <v>1</v>
      </c>
      <c r="O35" s="309">
        <v>1</v>
      </c>
      <c r="P35" s="313">
        <v>7</v>
      </c>
      <c r="Q35" s="313"/>
      <c r="R35" s="313"/>
      <c r="S35" s="314"/>
      <c r="T35" s="315">
        <v>1</v>
      </c>
      <c r="U35" s="313">
        <v>1</v>
      </c>
      <c r="V35" s="309">
        <v>1</v>
      </c>
      <c r="W35" s="251" t="s">
        <v>3127</v>
      </c>
      <c r="X35" s="313"/>
      <c r="Y35" s="313"/>
      <c r="Z35" s="314"/>
      <c r="AA35" s="318">
        <v>1</v>
      </c>
      <c r="AB35" s="313">
        <v>8</v>
      </c>
      <c r="AC35" s="297"/>
    </row>
    <row r="36" spans="1:29" ht="42.75" x14ac:dyDescent="0.25">
      <c r="A36" s="298">
        <v>1707022439</v>
      </c>
      <c r="B36" s="334" t="s">
        <v>3128</v>
      </c>
      <c r="C36" s="1072" t="s">
        <v>3039</v>
      </c>
      <c r="D36" s="1072"/>
      <c r="E36" s="1072"/>
      <c r="F36" s="1072"/>
      <c r="G36" s="1072"/>
      <c r="H36" s="1072"/>
      <c r="I36" s="1072"/>
      <c r="J36" s="277" t="s">
        <v>3040</v>
      </c>
      <c r="K36" s="335" t="s">
        <v>3129</v>
      </c>
      <c r="L36" s="311"/>
      <c r="M36" s="312">
        <v>1</v>
      </c>
      <c r="N36" s="313">
        <v>1</v>
      </c>
      <c r="O36" s="309">
        <v>1</v>
      </c>
      <c r="P36" s="313">
        <v>11</v>
      </c>
      <c r="Q36" s="313"/>
      <c r="R36" s="313"/>
      <c r="S36" s="314"/>
      <c r="T36" s="315">
        <v>1</v>
      </c>
      <c r="U36" s="313">
        <v>1</v>
      </c>
      <c r="V36" s="309">
        <v>1</v>
      </c>
      <c r="W36" s="313">
        <v>11</v>
      </c>
      <c r="X36" s="313"/>
      <c r="Y36" s="313"/>
      <c r="Z36" s="314"/>
      <c r="AA36" s="316">
        <v>1</v>
      </c>
      <c r="AB36" s="320">
        <v>11</v>
      </c>
      <c r="AC36" s="297"/>
    </row>
    <row r="37" spans="1:29" ht="18" x14ac:dyDescent="0.25">
      <c r="A37" s="298">
        <v>1707022440</v>
      </c>
      <c r="B37" s="334" t="s">
        <v>3130</v>
      </c>
      <c r="C37" s="1072" t="s">
        <v>3039</v>
      </c>
      <c r="D37" s="1072"/>
      <c r="E37" s="1072"/>
      <c r="F37" s="1072"/>
      <c r="G37" s="1072"/>
      <c r="H37" s="1072"/>
      <c r="I37" s="1072"/>
      <c r="J37" s="277" t="s">
        <v>3040</v>
      </c>
      <c r="K37" s="335" t="s">
        <v>3131</v>
      </c>
      <c r="L37" s="311"/>
      <c r="M37" s="312">
        <v>1</v>
      </c>
      <c r="N37" s="313">
        <v>1</v>
      </c>
      <c r="O37" s="309">
        <v>2</v>
      </c>
      <c r="P37" s="313">
        <v>11</v>
      </c>
      <c r="Q37" s="313"/>
      <c r="R37" s="313"/>
      <c r="S37" s="314"/>
      <c r="T37" s="315">
        <v>1</v>
      </c>
      <c r="U37" s="313">
        <v>1</v>
      </c>
      <c r="V37" s="309">
        <v>2</v>
      </c>
      <c r="W37" s="313">
        <v>11</v>
      </c>
      <c r="X37" s="313"/>
      <c r="Y37" s="313"/>
      <c r="Z37" s="314"/>
      <c r="AA37" s="318">
        <v>2</v>
      </c>
      <c r="AB37" s="73">
        <v>11</v>
      </c>
      <c r="AC37" s="297"/>
    </row>
    <row r="38" spans="1:29" ht="18" x14ac:dyDescent="0.25">
      <c r="A38" s="298">
        <v>1707022441</v>
      </c>
      <c r="B38" s="334" t="s">
        <v>3132</v>
      </c>
      <c r="C38" s="1072" t="s">
        <v>3039</v>
      </c>
      <c r="D38" s="1072"/>
      <c r="E38" s="1072"/>
      <c r="F38" s="1072"/>
      <c r="G38" s="1072"/>
      <c r="H38" s="1072"/>
      <c r="I38" s="1072"/>
      <c r="J38" s="277" t="s">
        <v>3040</v>
      </c>
      <c r="K38" s="335" t="s">
        <v>3111</v>
      </c>
      <c r="L38" s="311"/>
      <c r="M38" s="312">
        <v>1</v>
      </c>
      <c r="N38" s="313">
        <v>1</v>
      </c>
      <c r="O38" s="309">
        <v>3</v>
      </c>
      <c r="P38" s="313">
        <v>15</v>
      </c>
      <c r="Q38" s="313"/>
      <c r="R38" s="313"/>
      <c r="S38" s="314"/>
      <c r="T38" s="315">
        <v>1</v>
      </c>
      <c r="U38" s="313">
        <v>1</v>
      </c>
      <c r="V38" s="309">
        <v>3</v>
      </c>
      <c r="W38" s="313">
        <v>15</v>
      </c>
      <c r="X38" s="313"/>
      <c r="Y38" s="313"/>
      <c r="Z38" s="314"/>
      <c r="AA38" s="318">
        <v>3</v>
      </c>
      <c r="AB38" s="73">
        <v>15</v>
      </c>
      <c r="AC38" s="297"/>
    </row>
    <row r="39" spans="1:29" ht="28.5" x14ac:dyDescent="0.25">
      <c r="A39" s="323">
        <v>1707022442</v>
      </c>
      <c r="B39" s="337" t="s">
        <v>3133</v>
      </c>
      <c r="C39" s="1090"/>
      <c r="D39" s="1090"/>
      <c r="E39" s="1090"/>
      <c r="F39" s="1090"/>
      <c r="G39" s="1090"/>
      <c r="H39" s="1090"/>
      <c r="I39" s="338"/>
      <c r="J39" s="325" t="s">
        <v>3134</v>
      </c>
      <c r="K39" s="339" t="s">
        <v>3135</v>
      </c>
      <c r="L39" s="326"/>
      <c r="M39" s="327">
        <v>1</v>
      </c>
      <c r="N39" s="328">
        <v>1</v>
      </c>
      <c r="O39" s="329">
        <v>2</v>
      </c>
      <c r="P39" s="328">
        <v>8</v>
      </c>
      <c r="Q39" s="328"/>
      <c r="R39" s="328"/>
      <c r="S39" s="330"/>
      <c r="T39" s="331">
        <v>1</v>
      </c>
      <c r="U39" s="328">
        <v>1</v>
      </c>
      <c r="V39" s="329">
        <v>2</v>
      </c>
      <c r="W39" s="328" t="s">
        <v>3136</v>
      </c>
      <c r="X39" s="328"/>
      <c r="Y39" s="328"/>
      <c r="Z39" s="330"/>
      <c r="AA39" s="316">
        <v>2</v>
      </c>
      <c r="AB39" s="340">
        <v>8</v>
      </c>
      <c r="AC39" s="341" t="s">
        <v>3137</v>
      </c>
    </row>
    <row r="40" spans="1:29" ht="28.5" x14ac:dyDescent="0.25">
      <c r="A40" s="298">
        <v>1707022443</v>
      </c>
      <c r="B40" s="334" t="s">
        <v>3138</v>
      </c>
      <c r="C40" s="309"/>
      <c r="D40" s="309"/>
      <c r="E40" s="309"/>
      <c r="F40" s="309"/>
      <c r="G40" s="342"/>
      <c r="H40" s="342"/>
      <c r="I40" s="342"/>
      <c r="J40" s="277" t="s">
        <v>3139</v>
      </c>
      <c r="K40" s="335" t="s">
        <v>3140</v>
      </c>
      <c r="L40" s="311"/>
      <c r="M40" s="312">
        <v>1</v>
      </c>
      <c r="N40" s="313">
        <v>1</v>
      </c>
      <c r="O40" s="309">
        <v>8</v>
      </c>
      <c r="P40" s="313">
        <v>11</v>
      </c>
      <c r="Q40" s="313"/>
      <c r="R40" s="313"/>
      <c r="S40" s="314"/>
      <c r="T40" s="315">
        <v>1</v>
      </c>
      <c r="U40" s="313">
        <v>1</v>
      </c>
      <c r="V40" s="309">
        <v>8</v>
      </c>
      <c r="W40" s="313">
        <v>11</v>
      </c>
      <c r="X40" s="313"/>
      <c r="Y40" s="313"/>
      <c r="Z40" s="314"/>
      <c r="AA40" s="318">
        <v>8</v>
      </c>
      <c r="AB40" s="73">
        <v>11</v>
      </c>
      <c r="AC40" s="297"/>
    </row>
    <row r="41" spans="1:29" ht="28.5" x14ac:dyDescent="0.25">
      <c r="A41" s="343">
        <v>1707022444</v>
      </c>
      <c r="B41" s="344" t="s">
        <v>3141</v>
      </c>
      <c r="C41" s="345"/>
      <c r="D41" s="73"/>
      <c r="E41" s="73"/>
      <c r="F41" s="73"/>
      <c r="G41" s="346"/>
      <c r="H41" s="346"/>
      <c r="I41" s="346"/>
      <c r="J41" s="347" t="s">
        <v>3139</v>
      </c>
      <c r="K41" s="348" t="s">
        <v>14</v>
      </c>
      <c r="L41" s="349"/>
      <c r="M41" s="350">
        <v>1</v>
      </c>
      <c r="N41" s="54">
        <v>1</v>
      </c>
      <c r="O41" s="351">
        <v>2</v>
      </c>
      <c r="P41" s="268">
        <v>8</v>
      </c>
      <c r="Q41" s="352"/>
      <c r="R41" s="352"/>
      <c r="S41" s="353"/>
      <c r="T41" s="354">
        <v>1</v>
      </c>
      <c r="U41" s="54">
        <v>1</v>
      </c>
      <c r="V41" s="351">
        <v>2</v>
      </c>
      <c r="W41" s="268">
        <v>8</v>
      </c>
      <c r="X41" s="352"/>
      <c r="Y41" s="352"/>
      <c r="Z41" s="353"/>
      <c r="AA41" s="355">
        <v>2</v>
      </c>
      <c r="AB41" s="308">
        <v>8</v>
      </c>
      <c r="AC41" s="356"/>
    </row>
    <row r="42" spans="1:29" ht="28.5" x14ac:dyDescent="0.25">
      <c r="A42" s="298">
        <v>1707022445</v>
      </c>
      <c r="B42" s="334" t="s">
        <v>3142</v>
      </c>
      <c r="C42" s="309"/>
      <c r="D42" s="309"/>
      <c r="E42" s="309"/>
      <c r="F42" s="309"/>
      <c r="G42" s="342"/>
      <c r="H42" s="342"/>
      <c r="I42" s="342"/>
      <c r="J42" s="277" t="s">
        <v>3139</v>
      </c>
      <c r="K42" s="335" t="s">
        <v>3111</v>
      </c>
      <c r="L42" s="311"/>
      <c r="M42" s="312">
        <v>1</v>
      </c>
      <c r="N42" s="313">
        <v>1</v>
      </c>
      <c r="O42" s="309">
        <v>3</v>
      </c>
      <c r="P42" s="313">
        <v>9</v>
      </c>
      <c r="Q42" s="313"/>
      <c r="R42" s="313"/>
      <c r="S42" s="314"/>
      <c r="T42" s="315">
        <v>1</v>
      </c>
      <c r="U42" s="313">
        <v>1</v>
      </c>
      <c r="V42" s="309">
        <v>3</v>
      </c>
      <c r="W42" s="313">
        <v>9</v>
      </c>
      <c r="X42" s="313"/>
      <c r="Y42" s="313"/>
      <c r="Z42" s="314"/>
      <c r="AA42" s="305">
        <v>3</v>
      </c>
      <c r="AB42" s="303">
        <v>9</v>
      </c>
      <c r="AC42" s="297"/>
    </row>
    <row r="43" spans="1:29" ht="18" x14ac:dyDescent="0.25">
      <c r="A43" s="343">
        <v>1707022447</v>
      </c>
      <c r="B43" s="357" t="s">
        <v>3143</v>
      </c>
      <c r="C43" s="345"/>
      <c r="D43" s="73"/>
      <c r="E43" s="73"/>
      <c r="F43" s="73"/>
      <c r="G43" s="346"/>
      <c r="H43" s="346"/>
      <c r="I43" s="346"/>
      <c r="J43" s="347" t="s">
        <v>3139</v>
      </c>
      <c r="K43" s="73"/>
      <c r="L43" s="349"/>
      <c r="M43" s="350"/>
      <c r="N43" s="54"/>
      <c r="O43" s="267"/>
      <c r="P43" s="268"/>
      <c r="Q43" s="352"/>
      <c r="R43" s="352"/>
      <c r="S43" s="353"/>
      <c r="T43" s="358"/>
      <c r="U43" s="359"/>
      <c r="V43" s="359"/>
      <c r="W43" s="359"/>
      <c r="X43" s="359"/>
      <c r="Y43" s="359"/>
      <c r="Z43" s="360"/>
      <c r="AA43" s="358"/>
      <c r="AB43" s="359"/>
      <c r="AC43" s="297"/>
    </row>
    <row r="44" spans="1:29" ht="30" x14ac:dyDescent="0.25">
      <c r="A44" s="343">
        <v>1707022448</v>
      </c>
      <c r="B44" s="361" t="s">
        <v>3144</v>
      </c>
      <c r="C44" s="345"/>
      <c r="D44" s="73"/>
      <c r="E44" s="73"/>
      <c r="F44" s="73"/>
      <c r="G44" s="346"/>
      <c r="H44" s="346"/>
      <c r="I44" s="346"/>
      <c r="J44" s="347" t="s">
        <v>3139</v>
      </c>
      <c r="K44" s="73"/>
      <c r="L44" s="349"/>
      <c r="M44" s="350"/>
      <c r="N44" s="54"/>
      <c r="O44" s="267"/>
      <c r="P44" s="268"/>
      <c r="Q44" s="352"/>
      <c r="R44" s="352"/>
      <c r="S44" s="353"/>
      <c r="T44" s="358"/>
      <c r="U44" s="359"/>
      <c r="V44" s="359"/>
      <c r="W44" s="359"/>
      <c r="X44" s="359"/>
      <c r="Y44" s="359"/>
      <c r="Z44" s="360"/>
      <c r="AA44" s="358"/>
      <c r="AB44" s="359"/>
      <c r="AC44" s="297"/>
    </row>
    <row r="45" spans="1:29" ht="30" x14ac:dyDescent="0.25">
      <c r="A45" s="343">
        <v>1707022449</v>
      </c>
      <c r="B45" s="362" t="s">
        <v>3145</v>
      </c>
      <c r="C45" s="345"/>
      <c r="D45" s="73"/>
      <c r="E45" s="73"/>
      <c r="F45" s="73"/>
      <c r="G45" s="346"/>
      <c r="H45" s="346"/>
      <c r="I45" s="346"/>
      <c r="J45" s="347" t="s">
        <v>3139</v>
      </c>
      <c r="K45" s="73"/>
      <c r="L45" s="349"/>
      <c r="M45" s="350"/>
      <c r="N45" s="54"/>
      <c r="O45" s="267"/>
      <c r="P45" s="268"/>
      <c r="Q45" s="352"/>
      <c r="R45" s="352"/>
      <c r="S45" s="353"/>
      <c r="T45" s="358"/>
      <c r="U45" s="359"/>
      <c r="V45" s="359"/>
      <c r="W45" s="359"/>
      <c r="X45" s="359"/>
      <c r="Y45" s="359"/>
      <c r="Z45" s="360"/>
      <c r="AA45" s="358"/>
      <c r="AB45" s="359"/>
      <c r="AC45" s="297"/>
    </row>
    <row r="46" spans="1:29" ht="18" x14ac:dyDescent="0.25">
      <c r="A46" s="298" t="s">
        <v>3055</v>
      </c>
      <c r="B46" s="276" t="s">
        <v>3146</v>
      </c>
      <c r="C46" s="309"/>
      <c r="D46" s="309"/>
      <c r="E46" s="309"/>
      <c r="F46" s="309"/>
      <c r="G46" s="342"/>
      <c r="H46" s="342"/>
      <c r="I46" s="342"/>
      <c r="J46" s="277" t="s">
        <v>3040</v>
      </c>
      <c r="K46" s="309"/>
      <c r="L46" s="311"/>
      <c r="M46" s="312">
        <v>0</v>
      </c>
      <c r="N46" s="313">
        <v>0</v>
      </c>
      <c r="O46" s="309">
        <v>0</v>
      </c>
      <c r="P46" s="313">
        <v>6</v>
      </c>
      <c r="Q46" s="313"/>
      <c r="R46" s="313"/>
      <c r="S46" s="314"/>
      <c r="T46" s="315">
        <v>0</v>
      </c>
      <c r="U46" s="313">
        <v>0</v>
      </c>
      <c r="V46" s="309">
        <v>0</v>
      </c>
      <c r="W46" s="251" t="s">
        <v>3147</v>
      </c>
      <c r="X46" s="313"/>
      <c r="Y46" s="313">
        <v>7</v>
      </c>
      <c r="Z46" s="314"/>
      <c r="AA46" s="316">
        <v>0</v>
      </c>
      <c r="AB46" s="320">
        <v>6</v>
      </c>
      <c r="AC46" s="363"/>
    </row>
    <row r="47" spans="1:29" ht="18" x14ac:dyDescent="0.25">
      <c r="A47" s="323" t="s">
        <v>3055</v>
      </c>
      <c r="B47" s="364" t="s">
        <v>3148</v>
      </c>
      <c r="C47" s="230"/>
      <c r="D47" s="230"/>
      <c r="E47" s="230"/>
      <c r="F47" s="230"/>
      <c r="G47" s="365"/>
      <c r="H47" s="365"/>
      <c r="I47" s="365"/>
      <c r="J47" s="366"/>
      <c r="K47" s="230"/>
      <c r="L47" s="367"/>
      <c r="M47" s="368"/>
      <c r="N47" s="251"/>
      <c r="O47" s="230"/>
      <c r="P47" s="251"/>
      <c r="Q47" s="251"/>
      <c r="R47" s="251"/>
      <c r="S47" s="369"/>
      <c r="T47" s="370"/>
      <c r="U47" s="251"/>
      <c r="V47" s="230"/>
      <c r="W47" s="251"/>
      <c r="X47" s="251"/>
      <c r="Y47" s="251"/>
      <c r="Z47" s="369"/>
      <c r="AA47" s="371"/>
      <c r="AB47" s="73"/>
      <c r="AC47" s="297"/>
    </row>
    <row r="48" spans="1:29" ht="26.25" thickBot="1" x14ac:dyDescent="0.3">
      <c r="A48" s="372" t="s">
        <v>3149</v>
      </c>
      <c r="B48" s="373"/>
      <c r="C48" s="374"/>
      <c r="D48" s="374"/>
      <c r="E48" s="374"/>
      <c r="F48" s="374"/>
      <c r="G48" s="374"/>
      <c r="H48" s="375"/>
      <c r="I48" s="376"/>
      <c r="J48" s="376"/>
      <c r="K48" s="377"/>
      <c r="L48" s="378"/>
      <c r="M48" s="379">
        <f>SUM(M4:M45)</f>
        <v>23</v>
      </c>
      <c r="N48" s="380">
        <f>SUM(N4:N45)</f>
        <v>40</v>
      </c>
      <c r="O48" s="381">
        <f>SUM(O4:O47)</f>
        <v>141</v>
      </c>
      <c r="P48" s="382">
        <f>SUM(P4:P47)</f>
        <v>359</v>
      </c>
      <c r="Q48" s="380">
        <f>SUM(Q4:Q47)</f>
        <v>106</v>
      </c>
      <c r="R48" s="380">
        <f>SUM(R4:R15)</f>
        <v>0</v>
      </c>
      <c r="S48" s="383">
        <f>SUM(S4:S15)</f>
        <v>0</v>
      </c>
      <c r="T48" s="384"/>
      <c r="U48" s="380"/>
      <c r="V48" s="380"/>
      <c r="W48" s="380"/>
      <c r="X48" s="380"/>
      <c r="Y48" s="380"/>
      <c r="Z48" s="383"/>
      <c r="AA48" s="384"/>
      <c r="AB48" s="380"/>
      <c r="AC48" s="385"/>
    </row>
    <row r="49" spans="1:29" ht="85.15" customHeight="1" thickBot="1" x14ac:dyDescent="0.3">
      <c r="A49" s="1084" t="s">
        <v>3150</v>
      </c>
      <c r="B49" s="1085"/>
      <c r="C49" s="1085"/>
      <c r="D49" s="1085"/>
      <c r="E49" s="1085"/>
      <c r="F49" s="1085"/>
      <c r="G49" s="1085"/>
      <c r="H49" s="1085"/>
      <c r="I49" s="1085"/>
      <c r="J49" s="1085"/>
      <c r="K49" s="1085"/>
      <c r="L49" s="1085"/>
      <c r="M49" s="1085"/>
      <c r="N49" s="1085"/>
      <c r="O49" s="1085"/>
      <c r="P49" s="1085"/>
      <c r="Q49" s="1085"/>
      <c r="R49" s="1085"/>
      <c r="S49" s="1085"/>
      <c r="T49" s="1085"/>
      <c r="U49" s="1085"/>
      <c r="V49" s="1085"/>
      <c r="W49" s="1085"/>
      <c r="X49" s="1085"/>
      <c r="Y49" s="1085"/>
      <c r="Z49" s="1085"/>
      <c r="AA49" s="386">
        <f>SUM(AA4:AA48)</f>
        <v>141</v>
      </c>
      <c r="AB49" s="386">
        <f>SUM(AB4:AB48)</f>
        <v>396</v>
      </c>
      <c r="AC49" s="413" t="s">
        <v>3151</v>
      </c>
    </row>
    <row r="50" spans="1:29" ht="15.75" thickBot="1" x14ac:dyDescent="0.3"/>
    <row r="51" spans="1:29" ht="30.75" thickBot="1" x14ac:dyDescent="0.3">
      <c r="A51" s="1073" t="s">
        <v>1552</v>
      </c>
      <c r="B51" s="1074"/>
      <c r="C51" s="1074"/>
      <c r="D51" s="1074"/>
      <c r="E51" s="1074"/>
      <c r="F51" s="1075">
        <v>44865</v>
      </c>
      <c r="G51" s="1075"/>
      <c r="H51" s="1075"/>
      <c r="I51" s="1076"/>
      <c r="J51" s="1086" t="s">
        <v>1553</v>
      </c>
      <c r="K51" s="1086"/>
      <c r="L51" s="1086"/>
      <c r="M51" s="1086"/>
      <c r="N51" s="1086"/>
      <c r="O51" s="1087">
        <v>44904</v>
      </c>
      <c r="P51" s="1088"/>
      <c r="Q51" s="1088"/>
      <c r="R51" s="1089"/>
      <c r="S51" s="390"/>
      <c r="T51" s="390"/>
      <c r="U51" s="390"/>
      <c r="V51" s="390"/>
      <c r="W51" s="390"/>
      <c r="X51" s="390"/>
      <c r="Y51" s="390"/>
      <c r="Z51" s="390"/>
      <c r="AA51" s="390"/>
      <c r="AB51" s="390"/>
      <c r="AC51" s="391"/>
    </row>
    <row r="52" spans="1:29" ht="18" x14ac:dyDescent="0.25">
      <c r="A52" s="1077" t="s">
        <v>3013</v>
      </c>
      <c r="B52" s="1079" t="s">
        <v>3014</v>
      </c>
      <c r="C52" s="1079" t="s">
        <v>3015</v>
      </c>
      <c r="D52" s="1079"/>
      <c r="E52" s="1079"/>
      <c r="F52" s="1079"/>
      <c r="G52" s="1079"/>
      <c r="H52" s="1079"/>
      <c r="I52" s="1079"/>
      <c r="J52" s="1066"/>
      <c r="K52" s="1066"/>
      <c r="L52" s="1081"/>
      <c r="M52" s="1065" t="s">
        <v>3016</v>
      </c>
      <c r="N52" s="1066"/>
      <c r="O52" s="1066"/>
      <c r="P52" s="1066"/>
      <c r="Q52" s="1066"/>
      <c r="R52" s="1066"/>
      <c r="S52" s="1067"/>
      <c r="T52" s="1068" t="s">
        <v>3017</v>
      </c>
      <c r="U52" s="1066"/>
      <c r="V52" s="1066"/>
      <c r="W52" s="1066"/>
      <c r="X52" s="1066"/>
      <c r="Y52" s="1066"/>
      <c r="Z52" s="1067"/>
      <c r="AA52" s="1069" t="s">
        <v>3018</v>
      </c>
      <c r="AB52" s="1070"/>
      <c r="AC52" s="1071"/>
    </row>
    <row r="53" spans="1:29" ht="36" x14ac:dyDescent="0.25">
      <c r="A53" s="1078"/>
      <c r="B53" s="1080"/>
      <c r="C53" s="260" t="s">
        <v>3019</v>
      </c>
      <c r="D53" s="260" t="s">
        <v>3020</v>
      </c>
      <c r="E53" s="260" t="s">
        <v>3021</v>
      </c>
      <c r="F53" s="260" t="s">
        <v>3022</v>
      </c>
      <c r="G53" s="260" t="s">
        <v>3023</v>
      </c>
      <c r="H53" s="260" t="s">
        <v>3024</v>
      </c>
      <c r="I53" s="261" t="s">
        <v>3025</v>
      </c>
      <c r="J53" s="262" t="s">
        <v>3026</v>
      </c>
      <c r="K53" s="263" t="s">
        <v>3027</v>
      </c>
      <c r="L53" s="264" t="s">
        <v>3028</v>
      </c>
      <c r="M53" s="265" t="s">
        <v>3029</v>
      </c>
      <c r="N53" s="266" t="s">
        <v>3030</v>
      </c>
      <c r="O53" s="267" t="s">
        <v>3031</v>
      </c>
      <c r="P53" s="268" t="s">
        <v>3032</v>
      </c>
      <c r="Q53" s="269" t="s">
        <v>3033</v>
      </c>
      <c r="R53" s="269" t="s">
        <v>3034</v>
      </c>
      <c r="S53" s="270" t="s">
        <v>3035</v>
      </c>
      <c r="T53" s="271" t="s">
        <v>3029</v>
      </c>
      <c r="U53" s="266" t="s">
        <v>3030</v>
      </c>
      <c r="V53" s="267" t="s">
        <v>3031</v>
      </c>
      <c r="W53" s="268" t="s">
        <v>3032</v>
      </c>
      <c r="X53" s="269" t="s">
        <v>3033</v>
      </c>
      <c r="Y53" s="269" t="s">
        <v>3034</v>
      </c>
      <c r="Z53" s="270" t="s">
        <v>3035</v>
      </c>
      <c r="AA53" s="272" t="s">
        <v>3036</v>
      </c>
      <c r="AB53" s="273" t="s">
        <v>3037</v>
      </c>
      <c r="AC53" s="274" t="s">
        <v>1512</v>
      </c>
    </row>
    <row r="54" spans="1:29" ht="90" x14ac:dyDescent="0.25">
      <c r="A54" s="275">
        <v>1707022401</v>
      </c>
      <c r="B54" s="276" t="s">
        <v>3038</v>
      </c>
      <c r="C54" s="1072" t="s">
        <v>3039</v>
      </c>
      <c r="D54" s="1072"/>
      <c r="E54" s="1072"/>
      <c r="F54" s="1072"/>
      <c r="G54" s="1072"/>
      <c r="H54" s="1072"/>
      <c r="I54" s="1072"/>
      <c r="J54" s="277" t="s">
        <v>3040</v>
      </c>
      <c r="K54" s="278" t="s">
        <v>3041</v>
      </c>
      <c r="L54" s="279" t="s">
        <v>3042</v>
      </c>
      <c r="M54" s="280">
        <v>1</v>
      </c>
      <c r="N54" s="278">
        <v>0</v>
      </c>
      <c r="O54" s="278">
        <v>0</v>
      </c>
      <c r="P54" s="278">
        <v>2</v>
      </c>
      <c r="Q54" s="278">
        <v>2</v>
      </c>
      <c r="R54" s="278"/>
      <c r="S54" s="281"/>
      <c r="T54" s="282">
        <v>1</v>
      </c>
      <c r="U54" s="278">
        <v>0</v>
      </c>
      <c r="V54" s="278">
        <v>0</v>
      </c>
      <c r="W54" s="283" t="s">
        <v>3043</v>
      </c>
      <c r="X54" s="278">
        <v>2</v>
      </c>
      <c r="Y54" s="278"/>
      <c r="Z54" s="281"/>
      <c r="AA54" s="284">
        <v>0</v>
      </c>
      <c r="AB54" s="285">
        <v>4</v>
      </c>
      <c r="AC54" s="286"/>
    </row>
    <row r="55" spans="1:29" ht="90" x14ac:dyDescent="0.25">
      <c r="A55" s="287">
        <v>1707022403</v>
      </c>
      <c r="B55" s="288" t="s">
        <v>3044</v>
      </c>
      <c r="C55" s="1082" t="s">
        <v>3039</v>
      </c>
      <c r="D55" s="1082"/>
      <c r="E55" s="1082"/>
      <c r="F55" s="1082"/>
      <c r="G55" s="1082"/>
      <c r="H55" s="1082"/>
      <c r="I55" s="1082"/>
      <c r="J55" s="289" t="s">
        <v>3040</v>
      </c>
      <c r="K55" s="290" t="s">
        <v>3041</v>
      </c>
      <c r="L55" s="291" t="s">
        <v>3042</v>
      </c>
      <c r="M55" s="292">
        <v>1</v>
      </c>
      <c r="N55" s="290">
        <v>0</v>
      </c>
      <c r="O55" s="290">
        <v>1</v>
      </c>
      <c r="P55" s="293">
        <v>3</v>
      </c>
      <c r="Q55" s="293">
        <v>4</v>
      </c>
      <c r="R55" s="293"/>
      <c r="S55" s="294"/>
      <c r="T55" s="295">
        <v>1</v>
      </c>
      <c r="U55" s="293">
        <v>0</v>
      </c>
      <c r="V55" s="293">
        <v>1</v>
      </c>
      <c r="W55" s="293">
        <v>4</v>
      </c>
      <c r="X55" s="293">
        <v>4</v>
      </c>
      <c r="Y55" s="293"/>
      <c r="Z55" s="294"/>
      <c r="AA55" s="295">
        <v>1</v>
      </c>
      <c r="AB55" s="293">
        <v>3</v>
      </c>
      <c r="AC55" s="296" t="s">
        <v>3045</v>
      </c>
    </row>
    <row r="56" spans="1:29" ht="54" x14ac:dyDescent="0.25">
      <c r="A56" s="275">
        <v>1707022404</v>
      </c>
      <c r="B56" s="276" t="s">
        <v>3046</v>
      </c>
      <c r="C56" s="1072" t="s">
        <v>3039</v>
      </c>
      <c r="D56" s="1072"/>
      <c r="E56" s="1072"/>
      <c r="F56" s="1072"/>
      <c r="G56" s="1072"/>
      <c r="H56" s="1072"/>
      <c r="I56" s="1072"/>
      <c r="J56" s="277" t="s">
        <v>3040</v>
      </c>
      <c r="K56" s="278" t="s">
        <v>3047</v>
      </c>
      <c r="L56" s="279" t="s">
        <v>3042</v>
      </c>
      <c r="M56" s="280">
        <v>0</v>
      </c>
      <c r="N56" s="278">
        <v>3</v>
      </c>
      <c r="O56" s="278">
        <v>16</v>
      </c>
      <c r="P56" s="278">
        <f>9+18+7</f>
        <v>34</v>
      </c>
      <c r="Q56" s="278"/>
      <c r="R56" s="278"/>
      <c r="S56" s="281"/>
      <c r="T56" s="282">
        <v>0</v>
      </c>
      <c r="U56" s="278">
        <v>3</v>
      </c>
      <c r="V56" s="278">
        <v>16</v>
      </c>
      <c r="W56" s="283" t="s">
        <v>3048</v>
      </c>
      <c r="X56" s="278"/>
      <c r="Y56" s="278"/>
      <c r="Z56" s="281"/>
      <c r="AA56" s="284">
        <v>16</v>
      </c>
      <c r="AB56" s="285">
        <v>36</v>
      </c>
      <c r="AC56" s="297"/>
    </row>
    <row r="57" spans="1:29" ht="72" x14ac:dyDescent="0.25">
      <c r="A57" s="298">
        <v>1707022407</v>
      </c>
      <c r="B57" s="299" t="s">
        <v>3049</v>
      </c>
      <c r="C57" s="1072" t="s">
        <v>3039</v>
      </c>
      <c r="D57" s="1072"/>
      <c r="E57" s="1072"/>
      <c r="F57" s="1072"/>
      <c r="G57" s="1072"/>
      <c r="H57" s="1072"/>
      <c r="I57" s="1072"/>
      <c r="J57" s="277" t="s">
        <v>3040</v>
      </c>
      <c r="K57" s="278" t="s">
        <v>3050</v>
      </c>
      <c r="L57" s="279" t="s">
        <v>3042</v>
      </c>
      <c r="M57" s="280">
        <v>0</v>
      </c>
      <c r="N57" s="278">
        <v>1</v>
      </c>
      <c r="O57" s="278">
        <v>7</v>
      </c>
      <c r="P57" s="278">
        <v>18</v>
      </c>
      <c r="Q57" s="278"/>
      <c r="R57" s="278"/>
      <c r="S57" s="281"/>
      <c r="T57" s="282">
        <v>0</v>
      </c>
      <c r="U57" s="278">
        <v>1</v>
      </c>
      <c r="V57" s="278">
        <v>7</v>
      </c>
      <c r="W57" s="278">
        <v>18</v>
      </c>
      <c r="X57" s="278"/>
      <c r="Y57" s="278"/>
      <c r="Z57" s="281"/>
      <c r="AA57" s="282">
        <v>7</v>
      </c>
      <c r="AB57" s="278">
        <v>18</v>
      </c>
      <c r="AC57" s="296" t="s">
        <v>3051</v>
      </c>
    </row>
    <row r="58" spans="1:29" ht="90" x14ac:dyDescent="0.25">
      <c r="A58" s="298">
        <v>1707022409</v>
      </c>
      <c r="B58" s="300" t="s">
        <v>3052</v>
      </c>
      <c r="C58" s="1072" t="s">
        <v>3039</v>
      </c>
      <c r="D58" s="1072"/>
      <c r="E58" s="1072"/>
      <c r="F58" s="1072"/>
      <c r="G58" s="1072"/>
      <c r="H58" s="1072"/>
      <c r="I58" s="1072"/>
      <c r="J58" s="277" t="s">
        <v>3040</v>
      </c>
      <c r="K58" s="278" t="s">
        <v>3041</v>
      </c>
      <c r="L58" s="279" t="s">
        <v>3042</v>
      </c>
      <c r="M58" s="280">
        <v>1</v>
      </c>
      <c r="N58" s="278">
        <v>2</v>
      </c>
      <c r="O58" s="278">
        <v>8</v>
      </c>
      <c r="P58" s="278">
        <v>17</v>
      </c>
      <c r="Q58" s="278">
        <v>17</v>
      </c>
      <c r="R58" s="278"/>
      <c r="S58" s="281"/>
      <c r="T58" s="282">
        <v>1</v>
      </c>
      <c r="U58" s="278">
        <v>2</v>
      </c>
      <c r="V58" s="278">
        <v>8</v>
      </c>
      <c r="W58" s="283" t="s">
        <v>3053</v>
      </c>
      <c r="X58" s="278">
        <v>17</v>
      </c>
      <c r="Y58" s="278"/>
      <c r="Z58" s="281"/>
      <c r="AA58" s="284">
        <v>8</v>
      </c>
      <c r="AB58" s="301">
        <v>17</v>
      </c>
      <c r="AC58" s="296" t="s">
        <v>3054</v>
      </c>
    </row>
    <row r="59" spans="1:29" ht="54" x14ac:dyDescent="0.25">
      <c r="A59" s="282" t="s">
        <v>3055</v>
      </c>
      <c r="B59" s="300" t="s">
        <v>2068</v>
      </c>
      <c r="C59" s="1072" t="s">
        <v>3039</v>
      </c>
      <c r="D59" s="1072"/>
      <c r="E59" s="1072"/>
      <c r="F59" s="1072"/>
      <c r="G59" s="1072"/>
      <c r="H59" s="1072"/>
      <c r="I59" s="1072"/>
      <c r="J59" s="277" t="s">
        <v>3040</v>
      </c>
      <c r="K59" s="278" t="s">
        <v>3056</v>
      </c>
      <c r="L59" s="279" t="s">
        <v>3057</v>
      </c>
      <c r="M59" s="302">
        <v>0</v>
      </c>
      <c r="N59" s="303">
        <v>0</v>
      </c>
      <c r="O59" s="278">
        <v>0</v>
      </c>
      <c r="P59" s="303">
        <v>4</v>
      </c>
      <c r="Q59" s="303">
        <v>0</v>
      </c>
      <c r="R59" s="303"/>
      <c r="S59" s="304"/>
      <c r="T59" s="305">
        <v>0</v>
      </c>
      <c r="U59" s="303">
        <v>0</v>
      </c>
      <c r="V59" s="278">
        <v>0</v>
      </c>
      <c r="W59" s="303" t="s">
        <v>3058</v>
      </c>
      <c r="X59" s="303">
        <v>0</v>
      </c>
      <c r="Y59" s="306"/>
      <c r="Z59" s="307"/>
      <c r="AA59" s="284">
        <v>0</v>
      </c>
      <c r="AB59" s="308">
        <v>9</v>
      </c>
      <c r="AC59" s="296" t="s">
        <v>3059</v>
      </c>
    </row>
    <row r="60" spans="1:29" ht="36" x14ac:dyDescent="0.25">
      <c r="A60" s="275">
        <v>1707022411</v>
      </c>
      <c r="B60" s="300" t="s">
        <v>3060</v>
      </c>
      <c r="C60" s="1072" t="s">
        <v>3039</v>
      </c>
      <c r="D60" s="1072"/>
      <c r="E60" s="1072"/>
      <c r="F60" s="1072"/>
      <c r="G60" s="1072"/>
      <c r="H60" s="1072"/>
      <c r="I60" s="1072"/>
      <c r="J60" s="277" t="s">
        <v>3040</v>
      </c>
      <c r="K60" s="309" t="s">
        <v>3041</v>
      </c>
      <c r="L60" s="279" t="s">
        <v>3061</v>
      </c>
      <c r="M60" s="302">
        <v>1</v>
      </c>
      <c r="N60" s="303">
        <v>1</v>
      </c>
      <c r="O60" s="293">
        <v>1</v>
      </c>
      <c r="P60" s="303">
        <v>9</v>
      </c>
      <c r="Q60" s="303">
        <v>9</v>
      </c>
      <c r="R60" s="303"/>
      <c r="S60" s="304"/>
      <c r="T60" s="305">
        <v>1</v>
      </c>
      <c r="U60" s="303">
        <v>1</v>
      </c>
      <c r="V60" s="283" t="s">
        <v>3062</v>
      </c>
      <c r="W60" s="310" t="s">
        <v>3063</v>
      </c>
      <c r="X60" s="303">
        <v>9</v>
      </c>
      <c r="Y60" s="303"/>
      <c r="Z60" s="304"/>
      <c r="AA60" s="284">
        <v>1</v>
      </c>
      <c r="AB60" s="285">
        <v>7</v>
      </c>
      <c r="AC60" s="296" t="s">
        <v>3054</v>
      </c>
    </row>
    <row r="61" spans="1:29" ht="36" x14ac:dyDescent="0.25">
      <c r="A61" s="275">
        <v>1707022412</v>
      </c>
      <c r="B61" s="300" t="s">
        <v>3064</v>
      </c>
      <c r="C61" s="1072" t="s">
        <v>3039</v>
      </c>
      <c r="D61" s="1072"/>
      <c r="E61" s="1072"/>
      <c r="F61" s="1072"/>
      <c r="G61" s="1072"/>
      <c r="H61" s="1072"/>
      <c r="I61" s="1072"/>
      <c r="J61" s="277" t="s">
        <v>3040</v>
      </c>
      <c r="K61" s="309" t="s">
        <v>3041</v>
      </c>
      <c r="L61" s="311" t="s">
        <v>3065</v>
      </c>
      <c r="M61" s="312">
        <v>1</v>
      </c>
      <c r="N61" s="313">
        <v>2</v>
      </c>
      <c r="O61" s="309">
        <v>6</v>
      </c>
      <c r="P61" s="313">
        <v>5</v>
      </c>
      <c r="Q61" s="313">
        <v>5</v>
      </c>
      <c r="R61" s="313"/>
      <c r="S61" s="314"/>
      <c r="T61" s="315">
        <v>1</v>
      </c>
      <c r="U61" s="313">
        <v>2</v>
      </c>
      <c r="V61" s="309">
        <v>6</v>
      </c>
      <c r="W61" s="251" t="s">
        <v>3066</v>
      </c>
      <c r="X61" s="313">
        <v>5</v>
      </c>
      <c r="Y61" s="313"/>
      <c r="Z61" s="314"/>
      <c r="AA61" s="316">
        <v>6</v>
      </c>
      <c r="AB61" s="301">
        <v>5</v>
      </c>
      <c r="AC61" s="296" t="s">
        <v>3054</v>
      </c>
    </row>
    <row r="62" spans="1:29" ht="36" x14ac:dyDescent="0.25">
      <c r="A62" s="275">
        <v>1707022413</v>
      </c>
      <c r="B62" s="300" t="s">
        <v>3067</v>
      </c>
      <c r="C62" s="1072" t="s">
        <v>3039</v>
      </c>
      <c r="D62" s="1072"/>
      <c r="E62" s="1072"/>
      <c r="F62" s="1072"/>
      <c r="G62" s="1072"/>
      <c r="H62" s="1072"/>
      <c r="I62" s="1072"/>
      <c r="J62" s="277" t="s">
        <v>3040</v>
      </c>
      <c r="K62" s="309" t="s">
        <v>3041</v>
      </c>
      <c r="L62" s="279" t="s">
        <v>3068</v>
      </c>
      <c r="M62" s="312">
        <v>0</v>
      </c>
      <c r="N62" s="313">
        <v>2</v>
      </c>
      <c r="O62" s="309">
        <v>1</v>
      </c>
      <c r="P62" s="313">
        <v>11</v>
      </c>
      <c r="Q62" s="313">
        <v>11</v>
      </c>
      <c r="R62" s="313"/>
      <c r="S62" s="314"/>
      <c r="T62" s="315">
        <v>0</v>
      </c>
      <c r="U62" s="313">
        <v>2</v>
      </c>
      <c r="V62" s="230" t="s">
        <v>3069</v>
      </c>
      <c r="W62" s="251" t="s">
        <v>3070</v>
      </c>
      <c r="X62" s="313">
        <v>11</v>
      </c>
      <c r="Y62" s="313"/>
      <c r="Z62" s="314"/>
      <c r="AA62" s="316">
        <v>1</v>
      </c>
      <c r="AB62" s="301">
        <v>11</v>
      </c>
      <c r="AC62" s="296" t="s">
        <v>3054</v>
      </c>
    </row>
    <row r="63" spans="1:29" ht="36" x14ac:dyDescent="0.25">
      <c r="A63" s="275">
        <v>1707022414</v>
      </c>
      <c r="B63" s="300" t="s">
        <v>3071</v>
      </c>
      <c r="C63" s="1072" t="s">
        <v>3039</v>
      </c>
      <c r="D63" s="1072"/>
      <c r="E63" s="1072"/>
      <c r="F63" s="1072"/>
      <c r="G63" s="1072"/>
      <c r="H63" s="1072"/>
      <c r="I63" s="1072"/>
      <c r="J63" s="277" t="s">
        <v>3040</v>
      </c>
      <c r="K63" s="309" t="s">
        <v>3041</v>
      </c>
      <c r="L63" s="311" t="s">
        <v>3072</v>
      </c>
      <c r="M63" s="312">
        <v>0</v>
      </c>
      <c r="N63" s="313">
        <v>1</v>
      </c>
      <c r="O63" s="309">
        <v>3</v>
      </c>
      <c r="P63" s="313">
        <v>5</v>
      </c>
      <c r="Q63" s="313"/>
      <c r="R63" s="313"/>
      <c r="S63" s="314"/>
      <c r="T63" s="315">
        <v>0</v>
      </c>
      <c r="U63" s="313">
        <v>1</v>
      </c>
      <c r="V63" s="309">
        <v>3</v>
      </c>
      <c r="W63" s="251" t="s">
        <v>3073</v>
      </c>
      <c r="X63" s="313"/>
      <c r="Y63" s="313"/>
      <c r="Z63" s="314"/>
      <c r="AA63" s="316">
        <v>3</v>
      </c>
      <c r="AB63" s="301">
        <v>6</v>
      </c>
      <c r="AC63" s="296" t="s">
        <v>3054</v>
      </c>
    </row>
    <row r="64" spans="1:29" ht="36" x14ac:dyDescent="0.25">
      <c r="A64" s="275">
        <v>1707022416</v>
      </c>
      <c r="B64" s="300" t="s">
        <v>3074</v>
      </c>
      <c r="C64" s="1072" t="s">
        <v>3039</v>
      </c>
      <c r="D64" s="1072"/>
      <c r="E64" s="1072"/>
      <c r="F64" s="1072"/>
      <c r="G64" s="1072"/>
      <c r="H64" s="1072"/>
      <c r="I64" s="1072"/>
      <c r="J64" s="277" t="s">
        <v>3040</v>
      </c>
      <c r="K64" s="278" t="s">
        <v>3056</v>
      </c>
      <c r="L64" s="311" t="s">
        <v>3075</v>
      </c>
      <c r="M64" s="312">
        <v>1</v>
      </c>
      <c r="N64" s="313">
        <v>0</v>
      </c>
      <c r="O64" s="309">
        <v>3</v>
      </c>
      <c r="P64" s="313">
        <v>8</v>
      </c>
      <c r="Q64" s="313"/>
      <c r="R64" s="313"/>
      <c r="S64" s="314"/>
      <c r="T64" s="315">
        <v>1</v>
      </c>
      <c r="U64" s="313">
        <v>0</v>
      </c>
      <c r="V64" s="309">
        <v>3</v>
      </c>
      <c r="W64" s="251" t="s">
        <v>3076</v>
      </c>
      <c r="X64" s="313"/>
      <c r="Y64" s="313"/>
      <c r="Z64" s="314"/>
      <c r="AA64" s="316">
        <v>3</v>
      </c>
      <c r="AB64" s="301">
        <v>8</v>
      </c>
      <c r="AC64" s="296" t="s">
        <v>3054</v>
      </c>
    </row>
    <row r="65" spans="1:29" ht="36" x14ac:dyDescent="0.25">
      <c r="A65" s="275">
        <v>1707022417</v>
      </c>
      <c r="B65" s="300" t="s">
        <v>3077</v>
      </c>
      <c r="C65" s="1072" t="s">
        <v>3039</v>
      </c>
      <c r="D65" s="1072"/>
      <c r="E65" s="1072"/>
      <c r="F65" s="1072"/>
      <c r="G65" s="1072"/>
      <c r="H65" s="1072"/>
      <c r="I65" s="1072"/>
      <c r="J65" s="277" t="s">
        <v>3040</v>
      </c>
      <c r="K65" s="278" t="s">
        <v>3056</v>
      </c>
      <c r="L65" s="311" t="s">
        <v>3078</v>
      </c>
      <c r="M65" s="312">
        <v>0</v>
      </c>
      <c r="N65" s="313">
        <v>1</v>
      </c>
      <c r="O65" s="309">
        <v>4</v>
      </c>
      <c r="P65" s="313">
        <v>9</v>
      </c>
      <c r="Q65" s="313"/>
      <c r="R65" s="313"/>
      <c r="S65" s="314"/>
      <c r="T65" s="315">
        <v>0</v>
      </c>
      <c r="U65" s="313">
        <v>1</v>
      </c>
      <c r="V65" s="309">
        <v>4</v>
      </c>
      <c r="W65" s="251" t="s">
        <v>3079</v>
      </c>
      <c r="X65" s="313"/>
      <c r="Y65" s="313"/>
      <c r="Z65" s="314"/>
      <c r="AA65" s="316">
        <v>4</v>
      </c>
      <c r="AB65" s="301">
        <v>9</v>
      </c>
      <c r="AC65" s="296" t="s">
        <v>3054</v>
      </c>
    </row>
    <row r="66" spans="1:29" ht="36" x14ac:dyDescent="0.25">
      <c r="A66" s="275">
        <v>1707022418</v>
      </c>
      <c r="B66" s="300" t="s">
        <v>3080</v>
      </c>
      <c r="C66" s="1072" t="s">
        <v>3039</v>
      </c>
      <c r="D66" s="1072"/>
      <c r="E66" s="1072"/>
      <c r="F66" s="1072"/>
      <c r="G66" s="1072"/>
      <c r="H66" s="1072"/>
      <c r="I66" s="1072"/>
      <c r="J66" s="277" t="s">
        <v>3040</v>
      </c>
      <c r="K66" s="278" t="s">
        <v>3056</v>
      </c>
      <c r="L66" s="279" t="s">
        <v>3081</v>
      </c>
      <c r="M66" s="312">
        <v>0</v>
      </c>
      <c r="N66" s="313">
        <v>1</v>
      </c>
      <c r="O66" s="309">
        <v>7</v>
      </c>
      <c r="P66" s="313">
        <v>10</v>
      </c>
      <c r="Q66" s="313"/>
      <c r="R66" s="313"/>
      <c r="S66" s="314"/>
      <c r="T66" s="315">
        <v>0</v>
      </c>
      <c r="U66" s="313">
        <v>1</v>
      </c>
      <c r="V66" s="309">
        <v>7</v>
      </c>
      <c r="W66" s="251" t="s">
        <v>3082</v>
      </c>
      <c r="X66" s="313"/>
      <c r="Y66" s="313"/>
      <c r="Z66" s="314"/>
      <c r="AA66" s="316">
        <v>7</v>
      </c>
      <c r="AB66" s="317">
        <v>13</v>
      </c>
      <c r="AC66" s="297"/>
    </row>
    <row r="67" spans="1:29" ht="25.5" x14ac:dyDescent="0.25">
      <c r="A67" s="298">
        <v>1707022419</v>
      </c>
      <c r="B67" s="300" t="s">
        <v>3083</v>
      </c>
      <c r="C67" s="1072" t="s">
        <v>3039</v>
      </c>
      <c r="D67" s="1072"/>
      <c r="E67" s="1072"/>
      <c r="F67" s="1072"/>
      <c r="G67" s="1072"/>
      <c r="H67" s="1072"/>
      <c r="I67" s="1072"/>
      <c r="J67" s="277" t="s">
        <v>3040</v>
      </c>
      <c r="K67" s="309" t="s">
        <v>3041</v>
      </c>
      <c r="L67" s="311" t="s">
        <v>3084</v>
      </c>
      <c r="M67" s="312">
        <v>0</v>
      </c>
      <c r="N67" s="313">
        <v>1</v>
      </c>
      <c r="O67" s="309">
        <v>4</v>
      </c>
      <c r="P67" s="313">
        <v>3</v>
      </c>
      <c r="Q67" s="313">
        <v>3</v>
      </c>
      <c r="R67" s="313"/>
      <c r="S67" s="314"/>
      <c r="T67" s="315">
        <v>0</v>
      </c>
      <c r="U67" s="313">
        <v>1</v>
      </c>
      <c r="V67" s="309">
        <v>4</v>
      </c>
      <c r="W67" s="313">
        <v>3</v>
      </c>
      <c r="X67" s="313">
        <v>3</v>
      </c>
      <c r="Y67" s="303"/>
      <c r="Z67" s="304"/>
      <c r="AA67" s="318">
        <v>4</v>
      </c>
      <c r="AB67" s="73">
        <v>3</v>
      </c>
      <c r="AC67" s="297"/>
    </row>
    <row r="68" spans="1:29" ht="25.5" x14ac:dyDescent="0.25">
      <c r="A68" s="298">
        <v>1707022420</v>
      </c>
      <c r="B68" s="319" t="s">
        <v>3085</v>
      </c>
      <c r="C68" s="1072" t="s">
        <v>3039</v>
      </c>
      <c r="D68" s="1072"/>
      <c r="E68" s="1072"/>
      <c r="F68" s="1072"/>
      <c r="G68" s="1072"/>
      <c r="H68" s="1072"/>
      <c r="I68" s="1072"/>
      <c r="J68" s="278" t="s">
        <v>3040</v>
      </c>
      <c r="K68" s="309" t="s">
        <v>3041</v>
      </c>
      <c r="L68" s="311" t="s">
        <v>3086</v>
      </c>
      <c r="M68" s="312">
        <v>0</v>
      </c>
      <c r="N68" s="313">
        <v>1</v>
      </c>
      <c r="O68" s="309">
        <v>5</v>
      </c>
      <c r="P68" s="313">
        <v>8</v>
      </c>
      <c r="Q68" s="313">
        <v>8</v>
      </c>
      <c r="R68" s="313"/>
      <c r="S68" s="314"/>
      <c r="T68" s="315">
        <v>0</v>
      </c>
      <c r="U68" s="313">
        <v>1</v>
      </c>
      <c r="V68" s="309">
        <v>5</v>
      </c>
      <c r="W68" s="313">
        <v>8</v>
      </c>
      <c r="X68" s="313">
        <v>8</v>
      </c>
      <c r="Y68" s="313"/>
      <c r="Z68" s="314"/>
      <c r="AA68" s="318">
        <v>5</v>
      </c>
      <c r="AB68" s="73">
        <v>8</v>
      </c>
      <c r="AC68" s="297"/>
    </row>
    <row r="69" spans="1:29" ht="54" x14ac:dyDescent="0.25">
      <c r="A69" s="298">
        <v>1707022422</v>
      </c>
      <c r="B69" s="300" t="s">
        <v>3088</v>
      </c>
      <c r="C69" s="1072" t="s">
        <v>3039</v>
      </c>
      <c r="D69" s="1072"/>
      <c r="E69" s="1072"/>
      <c r="F69" s="1072"/>
      <c r="G69" s="1072"/>
      <c r="H69" s="1072"/>
      <c r="I69" s="1072"/>
      <c r="J69" s="277" t="s">
        <v>3040</v>
      </c>
      <c r="K69" s="278" t="s">
        <v>3089</v>
      </c>
      <c r="L69" s="311" t="s">
        <v>3090</v>
      </c>
      <c r="M69" s="312">
        <v>0</v>
      </c>
      <c r="N69" s="313">
        <v>1</v>
      </c>
      <c r="O69" s="309">
        <v>4</v>
      </c>
      <c r="P69" s="313">
        <v>6</v>
      </c>
      <c r="Q69" s="313">
        <v>6</v>
      </c>
      <c r="R69" s="313"/>
      <c r="S69" s="314"/>
      <c r="T69" s="315">
        <v>0</v>
      </c>
      <c r="U69" s="313">
        <v>1</v>
      </c>
      <c r="V69" s="309">
        <v>4</v>
      </c>
      <c r="W69" s="313">
        <v>6</v>
      </c>
      <c r="X69" s="313">
        <v>6</v>
      </c>
      <c r="Y69" s="313"/>
      <c r="Z69" s="314"/>
      <c r="AA69" s="318">
        <v>4</v>
      </c>
      <c r="AB69" s="73">
        <v>6</v>
      </c>
      <c r="AC69" s="297"/>
    </row>
    <row r="70" spans="1:29" ht="25.5" x14ac:dyDescent="0.25">
      <c r="A70" s="275">
        <v>1707022423</v>
      </c>
      <c r="B70" s="300" t="s">
        <v>3091</v>
      </c>
      <c r="C70" s="1072" t="s">
        <v>3039</v>
      </c>
      <c r="D70" s="1072"/>
      <c r="E70" s="1072"/>
      <c r="F70" s="1072"/>
      <c r="G70" s="1072"/>
      <c r="H70" s="1072"/>
      <c r="I70" s="1072"/>
      <c r="J70" s="277" t="s">
        <v>3040</v>
      </c>
      <c r="K70" s="309" t="s">
        <v>3041</v>
      </c>
      <c r="L70" s="311" t="s">
        <v>3084</v>
      </c>
      <c r="M70" s="312">
        <v>0</v>
      </c>
      <c r="N70" s="313">
        <v>1</v>
      </c>
      <c r="O70" s="309">
        <v>3</v>
      </c>
      <c r="P70" s="313">
        <v>4</v>
      </c>
      <c r="Q70" s="313">
        <v>4</v>
      </c>
      <c r="R70" s="313"/>
      <c r="S70" s="314"/>
      <c r="T70" s="315">
        <v>0</v>
      </c>
      <c r="U70" s="313">
        <v>1</v>
      </c>
      <c r="V70" s="309">
        <v>3</v>
      </c>
      <c r="W70" s="313">
        <v>4</v>
      </c>
      <c r="X70" s="313">
        <v>4</v>
      </c>
      <c r="Y70" s="303"/>
      <c r="Z70" s="304"/>
      <c r="AA70" s="318">
        <v>3</v>
      </c>
      <c r="AB70" s="73">
        <v>4</v>
      </c>
      <c r="AC70" s="297"/>
    </row>
    <row r="71" spans="1:29" ht="30" x14ac:dyDescent="0.25">
      <c r="A71" s="275">
        <v>1707022424</v>
      </c>
      <c r="B71" s="319" t="s">
        <v>3092</v>
      </c>
      <c r="C71" s="1072" t="s">
        <v>3039</v>
      </c>
      <c r="D71" s="1072"/>
      <c r="E71" s="1072"/>
      <c r="F71" s="1072"/>
      <c r="G71" s="1072"/>
      <c r="H71" s="1072"/>
      <c r="I71" s="1072"/>
      <c r="J71" s="278" t="s">
        <v>3040</v>
      </c>
      <c r="K71" s="309" t="s">
        <v>3093</v>
      </c>
      <c r="L71" s="311" t="s">
        <v>3094</v>
      </c>
      <c r="M71" s="312">
        <v>0</v>
      </c>
      <c r="N71" s="313">
        <v>1</v>
      </c>
      <c r="O71" s="309">
        <v>2</v>
      </c>
      <c r="P71" s="313">
        <v>5</v>
      </c>
      <c r="Q71" s="313">
        <v>5</v>
      </c>
      <c r="R71" s="313"/>
      <c r="S71" s="314"/>
      <c r="T71" s="315">
        <v>0</v>
      </c>
      <c r="U71" s="313">
        <v>1</v>
      </c>
      <c r="V71" s="309">
        <v>2</v>
      </c>
      <c r="W71" s="251" t="s">
        <v>3095</v>
      </c>
      <c r="X71" s="313">
        <v>5</v>
      </c>
      <c r="Y71" s="313"/>
      <c r="Z71" s="314"/>
      <c r="AA71" s="316">
        <v>2</v>
      </c>
      <c r="AB71" s="317">
        <v>9</v>
      </c>
      <c r="AC71" s="297"/>
    </row>
    <row r="72" spans="1:29" ht="36" x14ac:dyDescent="0.25">
      <c r="A72" s="275">
        <v>1707022425</v>
      </c>
      <c r="B72" s="300" t="s">
        <v>3096</v>
      </c>
      <c r="C72" s="1072" t="s">
        <v>3039</v>
      </c>
      <c r="D72" s="1072"/>
      <c r="E72" s="1072"/>
      <c r="F72" s="1072"/>
      <c r="G72" s="1072"/>
      <c r="H72" s="1072"/>
      <c r="I72" s="1072"/>
      <c r="J72" s="277" t="s">
        <v>3040</v>
      </c>
      <c r="K72" s="309" t="s">
        <v>3097</v>
      </c>
      <c r="L72" s="311" t="s">
        <v>3094</v>
      </c>
      <c r="M72" s="312">
        <v>1</v>
      </c>
      <c r="N72" s="313">
        <v>0</v>
      </c>
      <c r="O72" s="309">
        <v>4</v>
      </c>
      <c r="P72" s="313">
        <v>7</v>
      </c>
      <c r="Q72" s="313"/>
      <c r="R72" s="313"/>
      <c r="S72" s="314"/>
      <c r="T72" s="315">
        <v>1</v>
      </c>
      <c r="U72" s="313">
        <v>0</v>
      </c>
      <c r="V72" s="309">
        <v>4</v>
      </c>
      <c r="W72" s="251" t="s">
        <v>3098</v>
      </c>
      <c r="X72" s="313"/>
      <c r="Y72" s="313"/>
      <c r="Z72" s="314"/>
      <c r="AA72" s="316">
        <v>4</v>
      </c>
      <c r="AB72" s="301">
        <v>7</v>
      </c>
      <c r="AC72" s="296" t="s">
        <v>3054</v>
      </c>
    </row>
    <row r="73" spans="1:29" ht="30" x14ac:dyDescent="0.25">
      <c r="A73" s="275">
        <v>1707022426</v>
      </c>
      <c r="B73" s="300" t="s">
        <v>3099</v>
      </c>
      <c r="C73" s="1072" t="s">
        <v>3039</v>
      </c>
      <c r="D73" s="1072"/>
      <c r="E73" s="1072"/>
      <c r="F73" s="1072"/>
      <c r="G73" s="1072"/>
      <c r="H73" s="1072"/>
      <c r="I73" s="1072"/>
      <c r="J73" s="277" t="s">
        <v>3040</v>
      </c>
      <c r="K73" s="309" t="s">
        <v>3100</v>
      </c>
      <c r="L73" s="311" t="s">
        <v>3094</v>
      </c>
      <c r="M73" s="312">
        <v>0</v>
      </c>
      <c r="N73" s="313">
        <v>1</v>
      </c>
      <c r="O73" s="309">
        <v>5</v>
      </c>
      <c r="P73" s="313">
        <v>7</v>
      </c>
      <c r="Q73" s="313">
        <v>7</v>
      </c>
      <c r="R73" s="313"/>
      <c r="S73" s="314"/>
      <c r="T73" s="315">
        <v>0</v>
      </c>
      <c r="U73" s="313">
        <v>1</v>
      </c>
      <c r="V73" s="309">
        <v>5</v>
      </c>
      <c r="W73" s="251" t="s">
        <v>3101</v>
      </c>
      <c r="X73" s="313">
        <v>7</v>
      </c>
      <c r="Y73" s="313"/>
      <c r="Z73" s="314"/>
      <c r="AA73" s="316">
        <v>5</v>
      </c>
      <c r="AB73" s="320">
        <v>9</v>
      </c>
      <c r="AC73" s="297"/>
    </row>
    <row r="74" spans="1:29" ht="25.5" x14ac:dyDescent="0.25">
      <c r="A74" s="275">
        <v>1707022427</v>
      </c>
      <c r="B74" s="300" t="s">
        <v>3102</v>
      </c>
      <c r="C74" s="1072" t="s">
        <v>3039</v>
      </c>
      <c r="D74" s="1072"/>
      <c r="E74" s="1072"/>
      <c r="F74" s="1072"/>
      <c r="G74" s="1072"/>
      <c r="H74" s="1072"/>
      <c r="I74" s="1072"/>
      <c r="J74" s="277" t="s">
        <v>3040</v>
      </c>
      <c r="K74" s="309" t="s">
        <v>3093</v>
      </c>
      <c r="L74" s="311" t="s">
        <v>3094</v>
      </c>
      <c r="M74" s="312">
        <v>1</v>
      </c>
      <c r="N74" s="313">
        <v>1</v>
      </c>
      <c r="O74" s="309">
        <v>3</v>
      </c>
      <c r="P74" s="313">
        <v>5</v>
      </c>
      <c r="Q74" s="313">
        <v>5</v>
      </c>
      <c r="R74" s="313"/>
      <c r="S74" s="314"/>
      <c r="T74" s="315">
        <v>1</v>
      </c>
      <c r="U74" s="313">
        <v>1</v>
      </c>
      <c r="V74" s="230" t="s">
        <v>3103</v>
      </c>
      <c r="W74" s="313">
        <v>5</v>
      </c>
      <c r="X74" s="313">
        <v>5</v>
      </c>
      <c r="Y74" s="313"/>
      <c r="Z74" s="314"/>
      <c r="AA74" s="321">
        <v>3</v>
      </c>
      <c r="AB74" s="73">
        <v>5</v>
      </c>
      <c r="AC74" s="297"/>
    </row>
    <row r="75" spans="1:29" ht="45" x14ac:dyDescent="0.25">
      <c r="A75" s="275">
        <v>1707022428</v>
      </c>
      <c r="B75" s="300" t="s">
        <v>3104</v>
      </c>
      <c r="C75" s="1072" t="s">
        <v>3039</v>
      </c>
      <c r="D75" s="1072"/>
      <c r="E75" s="1072"/>
      <c r="F75" s="1072"/>
      <c r="G75" s="1072"/>
      <c r="H75" s="1072"/>
      <c r="I75" s="1072"/>
      <c r="J75" s="277" t="s">
        <v>3040</v>
      </c>
      <c r="K75" s="322" t="s">
        <v>10</v>
      </c>
      <c r="L75" s="311"/>
      <c r="M75" s="312">
        <v>0</v>
      </c>
      <c r="N75" s="313">
        <v>1</v>
      </c>
      <c r="O75" s="309">
        <v>3</v>
      </c>
      <c r="P75" s="313">
        <v>13</v>
      </c>
      <c r="Q75" s="313"/>
      <c r="R75" s="313"/>
      <c r="S75" s="314"/>
      <c r="T75" s="315">
        <v>0</v>
      </c>
      <c r="U75" s="313">
        <v>1</v>
      </c>
      <c r="V75" s="309">
        <v>3</v>
      </c>
      <c r="W75" s="251" t="s">
        <v>3105</v>
      </c>
      <c r="X75" s="313"/>
      <c r="Y75" s="313"/>
      <c r="Z75" s="314"/>
      <c r="AA75" s="316">
        <v>3</v>
      </c>
      <c r="AB75" s="301">
        <v>12</v>
      </c>
      <c r="AC75" s="296" t="s">
        <v>3106</v>
      </c>
    </row>
    <row r="76" spans="1:29" ht="25.5" x14ac:dyDescent="0.25">
      <c r="A76" s="323">
        <v>1707022429</v>
      </c>
      <c r="B76" s="324" t="s">
        <v>3107</v>
      </c>
      <c r="C76" s="1083" t="s">
        <v>3039</v>
      </c>
      <c r="D76" s="1083"/>
      <c r="E76" s="1083"/>
      <c r="F76" s="1083"/>
      <c r="G76" s="1083"/>
      <c r="H76" s="1083"/>
      <c r="I76" s="1083"/>
      <c r="J76" s="325" t="s">
        <v>3040</v>
      </c>
      <c r="K76" s="324" t="s">
        <v>14</v>
      </c>
      <c r="L76" s="326"/>
      <c r="M76" s="327">
        <v>0</v>
      </c>
      <c r="N76" s="328">
        <v>1</v>
      </c>
      <c r="O76" s="329">
        <v>3</v>
      </c>
      <c r="P76" s="328">
        <v>7</v>
      </c>
      <c r="Q76" s="328"/>
      <c r="R76" s="328"/>
      <c r="S76" s="330"/>
      <c r="T76" s="331">
        <v>0</v>
      </c>
      <c r="U76" s="328">
        <v>1</v>
      </c>
      <c r="V76" s="329">
        <v>3</v>
      </c>
      <c r="W76" s="328" t="s">
        <v>3108</v>
      </c>
      <c r="X76" s="328"/>
      <c r="Y76" s="328"/>
      <c r="Z76" s="330"/>
      <c r="AA76" s="332">
        <v>3</v>
      </c>
      <c r="AB76" s="333">
        <v>7</v>
      </c>
      <c r="AC76" s="296" t="s">
        <v>3109</v>
      </c>
    </row>
    <row r="77" spans="1:29" ht="38.25" x14ac:dyDescent="0.25">
      <c r="A77" s="275">
        <v>1707022430</v>
      </c>
      <c r="B77" s="322" t="s">
        <v>3110</v>
      </c>
      <c r="C77" s="1072" t="s">
        <v>3039</v>
      </c>
      <c r="D77" s="1072"/>
      <c r="E77" s="1072"/>
      <c r="F77" s="1072"/>
      <c r="G77" s="1072"/>
      <c r="H77" s="1072"/>
      <c r="I77" s="1072"/>
      <c r="J77" s="277" t="s">
        <v>3040</v>
      </c>
      <c r="K77" s="322" t="s">
        <v>3111</v>
      </c>
      <c r="L77" s="311"/>
      <c r="M77" s="312">
        <v>1</v>
      </c>
      <c r="N77" s="313">
        <v>2</v>
      </c>
      <c r="O77" s="309">
        <v>12</v>
      </c>
      <c r="P77" s="313">
        <v>16</v>
      </c>
      <c r="Q77" s="313"/>
      <c r="R77" s="313"/>
      <c r="S77" s="314"/>
      <c r="T77" s="315">
        <v>1</v>
      </c>
      <c r="U77" s="313">
        <v>2</v>
      </c>
      <c r="V77" s="309">
        <v>12</v>
      </c>
      <c r="W77" s="251" t="s">
        <v>3112</v>
      </c>
      <c r="X77" s="313"/>
      <c r="Y77" s="313"/>
      <c r="Z77" s="314"/>
      <c r="AA77" s="316">
        <v>12</v>
      </c>
      <c r="AB77" s="301">
        <v>36</v>
      </c>
      <c r="AC77" s="296"/>
    </row>
    <row r="78" spans="1:29" ht="38.25" x14ac:dyDescent="0.25">
      <c r="A78" s="298">
        <v>1707022431</v>
      </c>
      <c r="B78" s="322" t="s">
        <v>3113</v>
      </c>
      <c r="C78" s="1072" t="s">
        <v>3039</v>
      </c>
      <c r="D78" s="1072"/>
      <c r="E78" s="1072"/>
      <c r="F78" s="1072"/>
      <c r="G78" s="1072"/>
      <c r="H78" s="1072"/>
      <c r="I78" s="1072"/>
      <c r="J78" s="277" t="s">
        <v>3040</v>
      </c>
      <c r="K78" s="322" t="s">
        <v>3111</v>
      </c>
      <c r="L78" s="311"/>
      <c r="M78" s="312">
        <v>1</v>
      </c>
      <c r="N78" s="313">
        <v>1</v>
      </c>
      <c r="O78" s="309">
        <v>4</v>
      </c>
      <c r="P78" s="313">
        <v>5</v>
      </c>
      <c r="Q78" s="313">
        <v>5</v>
      </c>
      <c r="R78" s="313"/>
      <c r="S78" s="314"/>
      <c r="T78" s="315">
        <v>1</v>
      </c>
      <c r="U78" s="313">
        <v>1</v>
      </c>
      <c r="V78" s="309">
        <v>4</v>
      </c>
      <c r="W78" s="313">
        <v>5</v>
      </c>
      <c r="X78" s="313">
        <v>5</v>
      </c>
      <c r="Y78" s="313"/>
      <c r="Z78" s="314"/>
      <c r="AA78" s="318">
        <v>4</v>
      </c>
      <c r="AB78" s="309">
        <v>5</v>
      </c>
      <c r="AC78" s="296" t="s">
        <v>3106</v>
      </c>
    </row>
    <row r="79" spans="1:29" ht="42.75" x14ac:dyDescent="0.25">
      <c r="A79" s="298">
        <v>1707022432</v>
      </c>
      <c r="B79" s="334" t="s">
        <v>3114</v>
      </c>
      <c r="C79" s="1072" t="s">
        <v>3039</v>
      </c>
      <c r="D79" s="1072"/>
      <c r="E79" s="1072"/>
      <c r="F79" s="1072"/>
      <c r="G79" s="1072"/>
      <c r="H79" s="1072"/>
      <c r="I79" s="1072"/>
      <c r="J79" s="277" t="s">
        <v>3040</v>
      </c>
      <c r="K79" s="322" t="s">
        <v>3115</v>
      </c>
      <c r="L79" s="311"/>
      <c r="M79" s="312">
        <v>0</v>
      </c>
      <c r="N79" s="313">
        <v>1</v>
      </c>
      <c r="O79" s="309">
        <v>2</v>
      </c>
      <c r="P79" s="313">
        <v>7</v>
      </c>
      <c r="Q79" s="313">
        <v>7</v>
      </c>
      <c r="R79" s="313"/>
      <c r="S79" s="314"/>
      <c r="T79" s="315">
        <v>0</v>
      </c>
      <c r="U79" s="313">
        <v>1</v>
      </c>
      <c r="V79" s="309">
        <v>2</v>
      </c>
      <c r="W79" s="313">
        <v>7</v>
      </c>
      <c r="X79" s="313">
        <v>7</v>
      </c>
      <c r="Y79" s="313"/>
      <c r="Z79" s="314"/>
      <c r="AA79" s="316">
        <v>2</v>
      </c>
      <c r="AB79" s="320">
        <v>7</v>
      </c>
      <c r="AC79" s="297"/>
    </row>
    <row r="80" spans="1:29" ht="29.25" x14ac:dyDescent="0.25">
      <c r="A80" s="275">
        <v>1707022433</v>
      </c>
      <c r="B80" s="334" t="s">
        <v>3116</v>
      </c>
      <c r="C80" s="1072" t="s">
        <v>3039</v>
      </c>
      <c r="D80" s="1072"/>
      <c r="E80" s="1072"/>
      <c r="F80" s="1072"/>
      <c r="G80" s="1072"/>
      <c r="H80" s="1072"/>
      <c r="I80" s="1072"/>
      <c r="J80" s="277" t="s">
        <v>3040</v>
      </c>
      <c r="K80" s="335" t="s">
        <v>3111</v>
      </c>
      <c r="L80" s="311"/>
      <c r="M80" s="312">
        <v>0</v>
      </c>
      <c r="N80" s="313">
        <v>2</v>
      </c>
      <c r="O80" s="309">
        <v>0</v>
      </c>
      <c r="P80" s="313">
        <v>6</v>
      </c>
      <c r="Q80" s="313"/>
      <c r="R80" s="313"/>
      <c r="S80" s="314"/>
      <c r="T80" s="315">
        <v>0</v>
      </c>
      <c r="U80" s="313">
        <v>2</v>
      </c>
      <c r="V80" s="309">
        <v>0</v>
      </c>
      <c r="W80" s="251" t="s">
        <v>3117</v>
      </c>
      <c r="X80" s="313"/>
      <c r="Y80" s="313"/>
      <c r="Z80" s="314"/>
      <c r="AA80" s="316">
        <v>0</v>
      </c>
      <c r="AB80" s="317">
        <v>7</v>
      </c>
      <c r="AC80" s="297"/>
    </row>
    <row r="81" spans="1:29" ht="36" x14ac:dyDescent="0.25">
      <c r="A81" s="275">
        <v>1707022435</v>
      </c>
      <c r="B81" s="334" t="s">
        <v>3118</v>
      </c>
      <c r="C81" s="1072" t="s">
        <v>3039</v>
      </c>
      <c r="D81" s="1072"/>
      <c r="E81" s="1072"/>
      <c r="F81" s="1072"/>
      <c r="G81" s="1072"/>
      <c r="H81" s="1072"/>
      <c r="I81" s="1072"/>
      <c r="J81" s="277" t="s">
        <v>3040</v>
      </c>
      <c r="K81" s="335" t="s">
        <v>3119</v>
      </c>
      <c r="L81" s="311"/>
      <c r="M81" s="312">
        <v>2</v>
      </c>
      <c r="N81" s="313">
        <v>2</v>
      </c>
      <c r="O81" s="309">
        <v>3</v>
      </c>
      <c r="P81" s="313">
        <v>11</v>
      </c>
      <c r="Q81" s="313"/>
      <c r="R81" s="313"/>
      <c r="S81" s="314"/>
      <c r="T81" s="315">
        <v>2</v>
      </c>
      <c r="U81" s="313">
        <v>2</v>
      </c>
      <c r="V81" s="309">
        <v>3</v>
      </c>
      <c r="W81" s="251" t="s">
        <v>3120</v>
      </c>
      <c r="X81" s="313"/>
      <c r="Y81" s="313"/>
      <c r="Z81" s="314"/>
      <c r="AA81" s="318">
        <v>3</v>
      </c>
      <c r="AB81" s="336">
        <v>11</v>
      </c>
      <c r="AC81" s="296" t="s">
        <v>3106</v>
      </c>
    </row>
    <row r="82" spans="1:29" ht="18" x14ac:dyDescent="0.25">
      <c r="A82" s="298">
        <v>1707022436</v>
      </c>
      <c r="B82" s="335" t="s">
        <v>3121</v>
      </c>
      <c r="C82" s="1072" t="s">
        <v>3039</v>
      </c>
      <c r="D82" s="1072"/>
      <c r="E82" s="1072"/>
      <c r="F82" s="1072"/>
      <c r="G82" s="1072"/>
      <c r="H82" s="1072"/>
      <c r="I82" s="1072"/>
      <c r="J82" s="277" t="s">
        <v>3040</v>
      </c>
      <c r="K82" s="335" t="s">
        <v>3122</v>
      </c>
      <c r="L82" s="311"/>
      <c r="M82" s="312">
        <v>1</v>
      </c>
      <c r="N82" s="313">
        <v>0</v>
      </c>
      <c r="O82" s="309">
        <v>0</v>
      </c>
      <c r="P82" s="313">
        <v>9</v>
      </c>
      <c r="Q82" s="313"/>
      <c r="R82" s="313"/>
      <c r="S82" s="314"/>
      <c r="T82" s="315">
        <v>1</v>
      </c>
      <c r="U82" s="313">
        <v>0</v>
      </c>
      <c r="V82" s="309">
        <v>0</v>
      </c>
      <c r="W82" s="313">
        <v>9</v>
      </c>
      <c r="X82" s="313"/>
      <c r="Y82" s="313"/>
      <c r="Z82" s="314"/>
      <c r="AA82" s="316">
        <v>0</v>
      </c>
      <c r="AB82" s="320">
        <v>9</v>
      </c>
      <c r="AC82" s="297"/>
    </row>
    <row r="83" spans="1:29" ht="42.75" x14ac:dyDescent="0.25">
      <c r="A83" s="275">
        <v>1707022437</v>
      </c>
      <c r="B83" s="334" t="s">
        <v>3123</v>
      </c>
      <c r="C83" s="1072" t="s">
        <v>3039</v>
      </c>
      <c r="D83" s="1072"/>
      <c r="E83" s="1072"/>
      <c r="F83" s="1072"/>
      <c r="G83" s="1072"/>
      <c r="H83" s="1072"/>
      <c r="I83" s="1072"/>
      <c r="J83" s="277" t="s">
        <v>3040</v>
      </c>
      <c r="K83" s="335" t="s">
        <v>3111</v>
      </c>
      <c r="L83" s="311"/>
      <c r="M83" s="312">
        <v>2</v>
      </c>
      <c r="N83" s="313">
        <v>0</v>
      </c>
      <c r="O83" s="309">
        <v>3</v>
      </c>
      <c r="P83" s="313">
        <v>11</v>
      </c>
      <c r="Q83" s="313"/>
      <c r="R83" s="313"/>
      <c r="S83" s="314"/>
      <c r="T83" s="315">
        <v>2</v>
      </c>
      <c r="U83" s="313">
        <v>0</v>
      </c>
      <c r="V83" s="309">
        <v>3</v>
      </c>
      <c r="W83" s="251" t="s">
        <v>3124</v>
      </c>
      <c r="X83" s="313"/>
      <c r="Y83" s="313"/>
      <c r="Z83" s="314"/>
      <c r="AA83" s="316">
        <v>3</v>
      </c>
      <c r="AB83" s="317">
        <v>10</v>
      </c>
      <c r="AC83" s="297"/>
    </row>
    <row r="84" spans="1:29" ht="28.5" x14ac:dyDescent="0.25">
      <c r="A84" s="275">
        <v>1707022438</v>
      </c>
      <c r="B84" s="334" t="s">
        <v>3125</v>
      </c>
      <c r="C84" s="1072" t="s">
        <v>3039</v>
      </c>
      <c r="D84" s="1072"/>
      <c r="E84" s="1072"/>
      <c r="F84" s="1072"/>
      <c r="G84" s="1072"/>
      <c r="H84" s="1072"/>
      <c r="I84" s="1072"/>
      <c r="J84" s="277" t="s">
        <v>3040</v>
      </c>
      <c r="K84" s="335" t="s">
        <v>3126</v>
      </c>
      <c r="L84" s="311"/>
      <c r="M84" s="312">
        <v>1</v>
      </c>
      <c r="N84" s="313">
        <v>1</v>
      </c>
      <c r="O84" s="309">
        <v>1</v>
      </c>
      <c r="P84" s="313">
        <v>7</v>
      </c>
      <c r="Q84" s="313"/>
      <c r="R84" s="313"/>
      <c r="S84" s="314"/>
      <c r="T84" s="315">
        <v>1</v>
      </c>
      <c r="U84" s="313">
        <v>1</v>
      </c>
      <c r="V84" s="309">
        <v>1</v>
      </c>
      <c r="W84" s="251" t="s">
        <v>3127</v>
      </c>
      <c r="X84" s="313"/>
      <c r="Y84" s="313"/>
      <c r="Z84" s="314"/>
      <c r="AA84" s="318">
        <v>1</v>
      </c>
      <c r="AB84" s="313">
        <v>8</v>
      </c>
      <c r="AC84" s="297"/>
    </row>
    <row r="85" spans="1:29" ht="42.75" x14ac:dyDescent="0.25">
      <c r="A85" s="298">
        <v>1707022439</v>
      </c>
      <c r="B85" s="334" t="s">
        <v>3128</v>
      </c>
      <c r="C85" s="1072" t="s">
        <v>3039</v>
      </c>
      <c r="D85" s="1072"/>
      <c r="E85" s="1072"/>
      <c r="F85" s="1072"/>
      <c r="G85" s="1072"/>
      <c r="H85" s="1072"/>
      <c r="I85" s="1072"/>
      <c r="J85" s="277" t="s">
        <v>3040</v>
      </c>
      <c r="K85" s="335" t="s">
        <v>3129</v>
      </c>
      <c r="L85" s="311"/>
      <c r="M85" s="312">
        <v>1</v>
      </c>
      <c r="N85" s="313">
        <v>1</v>
      </c>
      <c r="O85" s="309">
        <v>1</v>
      </c>
      <c r="P85" s="313">
        <v>11</v>
      </c>
      <c r="Q85" s="313"/>
      <c r="R85" s="313"/>
      <c r="S85" s="314"/>
      <c r="T85" s="315">
        <v>1</v>
      </c>
      <c r="U85" s="313">
        <v>1</v>
      </c>
      <c r="V85" s="309">
        <v>1</v>
      </c>
      <c r="W85" s="313">
        <v>11</v>
      </c>
      <c r="X85" s="313"/>
      <c r="Y85" s="313"/>
      <c r="Z85" s="314"/>
      <c r="AA85" s="316">
        <v>1</v>
      </c>
      <c r="AB85" s="320">
        <v>11</v>
      </c>
      <c r="AC85" s="297"/>
    </row>
    <row r="86" spans="1:29" ht="18" x14ac:dyDescent="0.25">
      <c r="A86" s="298">
        <v>1707022440</v>
      </c>
      <c r="B86" s="334" t="s">
        <v>3130</v>
      </c>
      <c r="C86" s="1072" t="s">
        <v>3039</v>
      </c>
      <c r="D86" s="1072"/>
      <c r="E86" s="1072"/>
      <c r="F86" s="1072"/>
      <c r="G86" s="1072"/>
      <c r="H86" s="1072"/>
      <c r="I86" s="1072"/>
      <c r="J86" s="277" t="s">
        <v>3040</v>
      </c>
      <c r="K86" s="335" t="s">
        <v>3131</v>
      </c>
      <c r="L86" s="311"/>
      <c r="M86" s="312">
        <v>1</v>
      </c>
      <c r="N86" s="313">
        <v>1</v>
      </c>
      <c r="O86" s="309">
        <v>2</v>
      </c>
      <c r="P86" s="313">
        <v>11</v>
      </c>
      <c r="Q86" s="313"/>
      <c r="R86" s="313"/>
      <c r="S86" s="314"/>
      <c r="T86" s="315">
        <v>1</v>
      </c>
      <c r="U86" s="313">
        <v>1</v>
      </c>
      <c r="V86" s="309">
        <v>2</v>
      </c>
      <c r="W86" s="313">
        <v>11</v>
      </c>
      <c r="X86" s="313"/>
      <c r="Y86" s="313"/>
      <c r="Z86" s="314"/>
      <c r="AA86" s="318">
        <v>2</v>
      </c>
      <c r="AB86" s="73">
        <v>11</v>
      </c>
      <c r="AC86" s="297"/>
    </row>
    <row r="87" spans="1:29" ht="18" x14ac:dyDescent="0.25">
      <c r="A87" s="298">
        <v>1707022441</v>
      </c>
      <c r="B87" s="334" t="s">
        <v>3132</v>
      </c>
      <c r="C87" s="1072" t="s">
        <v>3039</v>
      </c>
      <c r="D87" s="1072"/>
      <c r="E87" s="1072"/>
      <c r="F87" s="1072"/>
      <c r="G87" s="1072"/>
      <c r="H87" s="1072"/>
      <c r="I87" s="1072"/>
      <c r="J87" s="277" t="s">
        <v>3040</v>
      </c>
      <c r="K87" s="335" t="s">
        <v>3111</v>
      </c>
      <c r="L87" s="311"/>
      <c r="M87" s="312">
        <v>1</v>
      </c>
      <c r="N87" s="313">
        <v>1</v>
      </c>
      <c r="O87" s="309">
        <v>3</v>
      </c>
      <c r="P87" s="313">
        <v>15</v>
      </c>
      <c r="Q87" s="313"/>
      <c r="R87" s="313"/>
      <c r="S87" s="314"/>
      <c r="T87" s="315">
        <v>1</v>
      </c>
      <c r="U87" s="313">
        <v>1</v>
      </c>
      <c r="V87" s="309">
        <v>3</v>
      </c>
      <c r="W87" s="313">
        <v>15</v>
      </c>
      <c r="X87" s="313"/>
      <c r="Y87" s="313"/>
      <c r="Z87" s="314"/>
      <c r="AA87" s="318">
        <v>3</v>
      </c>
      <c r="AB87" s="73">
        <v>15</v>
      </c>
      <c r="AC87" s="297"/>
    </row>
    <row r="88" spans="1:29" ht="28.5" x14ac:dyDescent="0.25">
      <c r="A88" s="323">
        <v>1707022442</v>
      </c>
      <c r="B88" s="337" t="s">
        <v>3133</v>
      </c>
      <c r="C88" s="1090"/>
      <c r="D88" s="1090"/>
      <c r="E88" s="1090"/>
      <c r="F88" s="1090"/>
      <c r="G88" s="1090"/>
      <c r="H88" s="1090"/>
      <c r="I88" s="338"/>
      <c r="J88" s="325" t="s">
        <v>3134</v>
      </c>
      <c r="K88" s="339" t="s">
        <v>3135</v>
      </c>
      <c r="L88" s="326"/>
      <c r="M88" s="327">
        <v>1</v>
      </c>
      <c r="N88" s="328">
        <v>1</v>
      </c>
      <c r="O88" s="329">
        <v>2</v>
      </c>
      <c r="P88" s="328">
        <v>8</v>
      </c>
      <c r="Q88" s="328"/>
      <c r="R88" s="328"/>
      <c r="S88" s="330"/>
      <c r="T88" s="331">
        <v>1</v>
      </c>
      <c r="U88" s="328">
        <v>1</v>
      </c>
      <c r="V88" s="329">
        <v>2</v>
      </c>
      <c r="W88" s="328" t="s">
        <v>3136</v>
      </c>
      <c r="X88" s="328"/>
      <c r="Y88" s="328"/>
      <c r="Z88" s="330"/>
      <c r="AA88" s="316">
        <v>2</v>
      </c>
      <c r="AB88" s="340">
        <v>8</v>
      </c>
      <c r="AC88" s="341" t="s">
        <v>3137</v>
      </c>
    </row>
    <row r="89" spans="1:29" ht="28.5" x14ac:dyDescent="0.25">
      <c r="A89" s="298">
        <v>1707022443</v>
      </c>
      <c r="B89" s="334" t="s">
        <v>3138</v>
      </c>
      <c r="C89" s="309"/>
      <c r="D89" s="309"/>
      <c r="E89" s="309"/>
      <c r="F89" s="309"/>
      <c r="G89" s="342"/>
      <c r="H89" s="342"/>
      <c r="I89" s="342"/>
      <c r="J89" s="277" t="s">
        <v>3139</v>
      </c>
      <c r="K89" s="335" t="s">
        <v>3140</v>
      </c>
      <c r="L89" s="311"/>
      <c r="M89" s="312">
        <v>1</v>
      </c>
      <c r="N89" s="313">
        <v>1</v>
      </c>
      <c r="O89" s="309">
        <v>8</v>
      </c>
      <c r="P89" s="313">
        <v>11</v>
      </c>
      <c r="Q89" s="313"/>
      <c r="R89" s="313"/>
      <c r="S89" s="314"/>
      <c r="T89" s="315">
        <v>1</v>
      </c>
      <c r="U89" s="313">
        <v>1</v>
      </c>
      <c r="V89" s="309">
        <v>8</v>
      </c>
      <c r="W89" s="313">
        <v>11</v>
      </c>
      <c r="X89" s="313"/>
      <c r="Y89" s="313"/>
      <c r="Z89" s="314"/>
      <c r="AA89" s="318">
        <v>8</v>
      </c>
      <c r="AB89" s="73">
        <v>11</v>
      </c>
      <c r="AC89" s="297"/>
    </row>
    <row r="90" spans="1:29" ht="28.5" x14ac:dyDescent="0.25">
      <c r="A90" s="343">
        <v>1707022444</v>
      </c>
      <c r="B90" s="344" t="s">
        <v>3141</v>
      </c>
      <c r="C90" s="345"/>
      <c r="D90" s="73"/>
      <c r="E90" s="73"/>
      <c r="F90" s="73"/>
      <c r="G90" s="346"/>
      <c r="H90" s="346"/>
      <c r="I90" s="346"/>
      <c r="J90" s="347" t="s">
        <v>3139</v>
      </c>
      <c r="K90" s="348" t="s">
        <v>14</v>
      </c>
      <c r="L90" s="349"/>
      <c r="M90" s="350">
        <v>1</v>
      </c>
      <c r="N90" s="54">
        <v>1</v>
      </c>
      <c r="O90" s="351">
        <v>2</v>
      </c>
      <c r="P90" s="268">
        <v>8</v>
      </c>
      <c r="Q90" s="352"/>
      <c r="R90" s="352"/>
      <c r="S90" s="353"/>
      <c r="T90" s="354">
        <v>1</v>
      </c>
      <c r="U90" s="54">
        <v>1</v>
      </c>
      <c r="V90" s="351">
        <v>2</v>
      </c>
      <c r="W90" s="268">
        <v>8</v>
      </c>
      <c r="X90" s="352"/>
      <c r="Y90" s="352"/>
      <c r="Z90" s="353"/>
      <c r="AA90" s="355">
        <v>2</v>
      </c>
      <c r="AB90" s="308">
        <v>8</v>
      </c>
      <c r="AC90" s="356"/>
    </row>
    <row r="91" spans="1:29" ht="28.5" x14ac:dyDescent="0.25">
      <c r="A91" s="298">
        <v>1707022445</v>
      </c>
      <c r="B91" s="334" t="s">
        <v>3142</v>
      </c>
      <c r="C91" s="309"/>
      <c r="D91" s="309"/>
      <c r="E91" s="309"/>
      <c r="F91" s="309"/>
      <c r="G91" s="342"/>
      <c r="H91" s="342"/>
      <c r="I91" s="342"/>
      <c r="J91" s="277" t="s">
        <v>3139</v>
      </c>
      <c r="K91" s="335" t="s">
        <v>3111</v>
      </c>
      <c r="L91" s="311"/>
      <c r="M91" s="312">
        <v>1</v>
      </c>
      <c r="N91" s="313">
        <v>1</v>
      </c>
      <c r="O91" s="309">
        <v>3</v>
      </c>
      <c r="P91" s="313">
        <v>9</v>
      </c>
      <c r="Q91" s="313"/>
      <c r="R91" s="313"/>
      <c r="S91" s="314"/>
      <c r="T91" s="315">
        <v>1</v>
      </c>
      <c r="U91" s="313">
        <v>1</v>
      </c>
      <c r="V91" s="309">
        <v>3</v>
      </c>
      <c r="W91" s="313">
        <v>9</v>
      </c>
      <c r="X91" s="313"/>
      <c r="Y91" s="313"/>
      <c r="Z91" s="314"/>
      <c r="AA91" s="305">
        <v>3</v>
      </c>
      <c r="AB91" s="303">
        <v>9</v>
      </c>
      <c r="AC91" s="297"/>
    </row>
    <row r="92" spans="1:29" ht="18" x14ac:dyDescent="0.25">
      <c r="A92" s="343">
        <v>1707022447</v>
      </c>
      <c r="B92" s="357" t="s">
        <v>3143</v>
      </c>
      <c r="C92" s="345"/>
      <c r="D92" s="73"/>
      <c r="E92" s="73"/>
      <c r="F92" s="73"/>
      <c r="G92" s="346"/>
      <c r="H92" s="346"/>
      <c r="I92" s="346"/>
      <c r="J92" s="347" t="s">
        <v>3139</v>
      </c>
      <c r="K92" s="73"/>
      <c r="L92" s="349"/>
      <c r="M92" s="350"/>
      <c r="N92" s="54"/>
      <c r="O92" s="267"/>
      <c r="P92" s="268"/>
      <c r="Q92" s="352"/>
      <c r="R92" s="352"/>
      <c r="S92" s="353"/>
      <c r="T92" s="358"/>
      <c r="U92" s="359"/>
      <c r="V92" s="359"/>
      <c r="W92" s="359"/>
      <c r="X92" s="359"/>
      <c r="Y92" s="359"/>
      <c r="Z92" s="360"/>
      <c r="AA92" s="358"/>
      <c r="AB92" s="359"/>
      <c r="AC92" s="297"/>
    </row>
    <row r="93" spans="1:29" ht="30" x14ac:dyDescent="0.25">
      <c r="A93" s="343">
        <v>1707022448</v>
      </c>
      <c r="B93" s="361" t="s">
        <v>3144</v>
      </c>
      <c r="C93" s="345"/>
      <c r="D93" s="73"/>
      <c r="E93" s="73"/>
      <c r="F93" s="73"/>
      <c r="G93" s="346"/>
      <c r="H93" s="346"/>
      <c r="I93" s="346"/>
      <c r="J93" s="347" t="s">
        <v>3139</v>
      </c>
      <c r="K93" s="73"/>
      <c r="L93" s="349"/>
      <c r="M93" s="350"/>
      <c r="N93" s="54"/>
      <c r="O93" s="267"/>
      <c r="P93" s="268"/>
      <c r="Q93" s="352"/>
      <c r="R93" s="352"/>
      <c r="S93" s="353"/>
      <c r="T93" s="358"/>
      <c r="U93" s="359"/>
      <c r="V93" s="359"/>
      <c r="W93" s="359"/>
      <c r="X93" s="359"/>
      <c r="Y93" s="359"/>
      <c r="Z93" s="360"/>
      <c r="AA93" s="358"/>
      <c r="AB93" s="359"/>
      <c r="AC93" s="297"/>
    </row>
    <row r="94" spans="1:29" ht="30" x14ac:dyDescent="0.25">
      <c r="A94" s="343">
        <v>1707022449</v>
      </c>
      <c r="B94" s="362" t="s">
        <v>3145</v>
      </c>
      <c r="C94" s="345"/>
      <c r="D94" s="73"/>
      <c r="E94" s="73"/>
      <c r="F94" s="73"/>
      <c r="G94" s="346"/>
      <c r="H94" s="346"/>
      <c r="I94" s="346"/>
      <c r="J94" s="347" t="s">
        <v>3139</v>
      </c>
      <c r="K94" s="73"/>
      <c r="L94" s="349"/>
      <c r="M94" s="350"/>
      <c r="N94" s="54"/>
      <c r="O94" s="267"/>
      <c r="P94" s="268"/>
      <c r="Q94" s="352"/>
      <c r="R94" s="352"/>
      <c r="S94" s="353"/>
      <c r="T94" s="358"/>
      <c r="U94" s="359"/>
      <c r="V94" s="359"/>
      <c r="W94" s="359"/>
      <c r="X94" s="359"/>
      <c r="Y94" s="359"/>
      <c r="Z94" s="360"/>
      <c r="AA94" s="358"/>
      <c r="AB94" s="359"/>
      <c r="AC94" s="297"/>
    </row>
    <row r="95" spans="1:29" ht="18" x14ac:dyDescent="0.25">
      <c r="A95" s="298" t="s">
        <v>3055</v>
      </c>
      <c r="B95" s="276" t="s">
        <v>3146</v>
      </c>
      <c r="C95" s="309"/>
      <c r="D95" s="309"/>
      <c r="E95" s="309"/>
      <c r="F95" s="309"/>
      <c r="G95" s="342"/>
      <c r="H95" s="342"/>
      <c r="I95" s="342"/>
      <c r="J95" s="277" t="s">
        <v>3040</v>
      </c>
      <c r="K95" s="309"/>
      <c r="L95" s="311"/>
      <c r="M95" s="312">
        <v>0</v>
      </c>
      <c r="N95" s="313">
        <v>0</v>
      </c>
      <c r="O95" s="309">
        <v>0</v>
      </c>
      <c r="P95" s="313">
        <v>6</v>
      </c>
      <c r="Q95" s="313"/>
      <c r="R95" s="313"/>
      <c r="S95" s="314"/>
      <c r="T95" s="315">
        <v>0</v>
      </c>
      <c r="U95" s="313">
        <v>0</v>
      </c>
      <c r="V95" s="309">
        <v>0</v>
      </c>
      <c r="W95" s="251" t="s">
        <v>3147</v>
      </c>
      <c r="X95" s="313"/>
      <c r="Y95" s="313">
        <v>7</v>
      </c>
      <c r="Z95" s="314"/>
      <c r="AA95" s="316">
        <v>0</v>
      </c>
      <c r="AB95" s="320">
        <v>6</v>
      </c>
      <c r="AC95" s="363"/>
    </row>
    <row r="96" spans="1:29" ht="18" x14ac:dyDescent="0.25">
      <c r="A96" s="323" t="s">
        <v>3055</v>
      </c>
      <c r="B96" s="364" t="s">
        <v>3148</v>
      </c>
      <c r="C96" s="230"/>
      <c r="D96" s="230"/>
      <c r="E96" s="230"/>
      <c r="F96" s="230"/>
      <c r="G96" s="365"/>
      <c r="H96" s="365"/>
      <c r="I96" s="365"/>
      <c r="J96" s="366"/>
      <c r="K96" s="230"/>
      <c r="L96" s="367"/>
      <c r="M96" s="368"/>
      <c r="N96" s="251"/>
      <c r="O96" s="230"/>
      <c r="P96" s="251"/>
      <c r="Q96" s="251"/>
      <c r="R96" s="251"/>
      <c r="S96" s="369"/>
      <c r="T96" s="370"/>
      <c r="U96" s="251"/>
      <c r="V96" s="230"/>
      <c r="W96" s="251"/>
      <c r="X96" s="251"/>
      <c r="Y96" s="251"/>
      <c r="Z96" s="369"/>
      <c r="AA96" s="371"/>
      <c r="AB96" s="73"/>
      <c r="AC96" s="297"/>
    </row>
    <row r="97" spans="1:29" ht="27" thickBot="1" x14ac:dyDescent="0.3">
      <c r="A97" s="372" t="s">
        <v>3149</v>
      </c>
      <c r="B97" s="373"/>
      <c r="C97" s="374"/>
      <c r="D97" s="374"/>
      <c r="E97" s="374"/>
      <c r="F97" s="374"/>
      <c r="G97" s="374"/>
      <c r="H97" s="375"/>
      <c r="I97" s="376"/>
      <c r="J97" s="376"/>
      <c r="K97" s="377"/>
      <c r="L97" s="378"/>
      <c r="M97" s="379">
        <f>SUM(M54:M94)</f>
        <v>23</v>
      </c>
      <c r="N97" s="380">
        <f>SUM(N54:N94)</f>
        <v>39</v>
      </c>
      <c r="O97" s="680">
        <f>SUM(O54:O96)</f>
        <v>139</v>
      </c>
      <c r="P97" s="382">
        <f>SUM(P54:P96)</f>
        <v>351</v>
      </c>
      <c r="Q97" s="380">
        <f>SUM(Q54:Q96)</f>
        <v>98</v>
      </c>
      <c r="R97" s="380">
        <f>SUM(R54:R65)</f>
        <v>0</v>
      </c>
      <c r="S97" s="383">
        <f>SUM(S54:S65)</f>
        <v>0</v>
      </c>
      <c r="T97" s="384"/>
      <c r="U97" s="380"/>
      <c r="V97" s="380"/>
      <c r="W97" s="380"/>
      <c r="X97" s="380"/>
      <c r="Y97" s="380"/>
      <c r="Z97" s="383"/>
      <c r="AA97" s="384"/>
      <c r="AB97" s="380"/>
      <c r="AC97" s="385"/>
    </row>
    <row r="98" spans="1:29" ht="54.75" thickBot="1" x14ac:dyDescent="0.3">
      <c r="A98" s="1091" t="s">
        <v>3150</v>
      </c>
      <c r="B98" s="1092"/>
      <c r="C98" s="1092"/>
      <c r="D98" s="1092"/>
      <c r="E98" s="1092"/>
      <c r="F98" s="1092"/>
      <c r="G98" s="1092"/>
      <c r="H98" s="1092"/>
      <c r="I98" s="1092"/>
      <c r="J98" s="1092"/>
      <c r="K98" s="1092"/>
      <c r="L98" s="1085"/>
      <c r="M98" s="1085"/>
      <c r="N98" s="1085"/>
      <c r="O98" s="1085"/>
      <c r="P98" s="1085"/>
      <c r="Q98" s="1085"/>
      <c r="R98" s="1085"/>
      <c r="S98" s="1085"/>
      <c r="T98" s="1085"/>
      <c r="U98" s="1085"/>
      <c r="V98" s="1085"/>
      <c r="W98" s="1085"/>
      <c r="X98" s="1085"/>
      <c r="Y98" s="1085"/>
      <c r="Z98" s="1085"/>
      <c r="AA98" s="386">
        <f>SUM(AA54:AA97)</f>
        <v>139</v>
      </c>
      <c r="AB98" s="386">
        <f>SUM(AB54:AB97)</f>
        <v>388</v>
      </c>
      <c r="AC98" s="413" t="s">
        <v>3151</v>
      </c>
    </row>
    <row r="99" spans="1:29" ht="27.75" x14ac:dyDescent="0.25">
      <c r="A99" s="1093" t="s">
        <v>3152</v>
      </c>
      <c r="B99" s="1093"/>
      <c r="C99" s="1093"/>
      <c r="D99" s="1093"/>
      <c r="E99" s="1093"/>
      <c r="F99" s="1093"/>
      <c r="G99" s="1093"/>
      <c r="H99" s="1093"/>
      <c r="I99" s="1093"/>
      <c r="J99" s="1093"/>
      <c r="K99" s="1093"/>
    </row>
    <row r="102" spans="1:29" x14ac:dyDescent="0.25">
      <c r="V102" s="659"/>
    </row>
    <row r="103" spans="1:29" x14ac:dyDescent="0.25">
      <c r="V103" s="659"/>
    </row>
  </sheetData>
  <sheetProtection algorithmName="SHA-512" hashValue="DIPE64Xsm34nM5jOc8JijL6db6X6xmJAAemKdMaTlibHYXUi7U1HpSAw3qtzrAAIymw0Ju9cBluIeTqA2z0sfA==" saltValue="W2w8bXxnGYbvRxlcCbpS3w==" spinCount="100000" sheet="1" objects="1" scenarios="1"/>
  <mergeCells count="94">
    <mergeCell ref="C86:I86"/>
    <mergeCell ref="C87:I87"/>
    <mergeCell ref="C88:H88"/>
    <mergeCell ref="A98:Z98"/>
    <mergeCell ref="A99:K99"/>
    <mergeCell ref="C81:I81"/>
    <mergeCell ref="C82:I82"/>
    <mergeCell ref="C83:I83"/>
    <mergeCell ref="C84:I84"/>
    <mergeCell ref="C85:I85"/>
    <mergeCell ref="C76:I76"/>
    <mergeCell ref="C77:I77"/>
    <mergeCell ref="C78:I78"/>
    <mergeCell ref="C79:I79"/>
    <mergeCell ref="C80:I80"/>
    <mergeCell ref="C71:I71"/>
    <mergeCell ref="C72:I72"/>
    <mergeCell ref="C73:I73"/>
    <mergeCell ref="C74:I74"/>
    <mergeCell ref="C75:I75"/>
    <mergeCell ref="C67:I67"/>
    <mergeCell ref="C68:I68"/>
    <mergeCell ref="C69:I69"/>
    <mergeCell ref="C70:I70"/>
    <mergeCell ref="C62:I62"/>
    <mergeCell ref="C63:I63"/>
    <mergeCell ref="C64:I64"/>
    <mergeCell ref="C65:I65"/>
    <mergeCell ref="C66:I66"/>
    <mergeCell ref="C57:I57"/>
    <mergeCell ref="C58:I58"/>
    <mergeCell ref="C59:I59"/>
    <mergeCell ref="C60:I60"/>
    <mergeCell ref="C61:I61"/>
    <mergeCell ref="T52:Z52"/>
    <mergeCell ref="AA52:AC52"/>
    <mergeCell ref="C54:I54"/>
    <mergeCell ref="C55:I55"/>
    <mergeCell ref="C56:I56"/>
    <mergeCell ref="A51:E51"/>
    <mergeCell ref="F51:I51"/>
    <mergeCell ref="J51:N51"/>
    <mergeCell ref="O51:R51"/>
    <mergeCell ref="A52:A53"/>
    <mergeCell ref="B52:B53"/>
    <mergeCell ref="C52:L52"/>
    <mergeCell ref="M52:S52"/>
    <mergeCell ref="A49:Z49"/>
    <mergeCell ref="J1:N1"/>
    <mergeCell ref="O1:R1"/>
    <mergeCell ref="C34:I34"/>
    <mergeCell ref="C35:I35"/>
    <mergeCell ref="C36:I36"/>
    <mergeCell ref="C37:I37"/>
    <mergeCell ref="C38:I38"/>
    <mergeCell ref="C39:H39"/>
    <mergeCell ref="C28:I28"/>
    <mergeCell ref="C29:I29"/>
    <mergeCell ref="C30:I30"/>
    <mergeCell ref="C31:I31"/>
    <mergeCell ref="C32:I32"/>
    <mergeCell ref="C33:I33"/>
    <mergeCell ref="C22:I22"/>
    <mergeCell ref="C23:I23"/>
    <mergeCell ref="C24:I24"/>
    <mergeCell ref="C25:I25"/>
    <mergeCell ref="C26:I26"/>
    <mergeCell ref="C27:I27"/>
    <mergeCell ref="C21:I21"/>
    <mergeCell ref="C10:I10"/>
    <mergeCell ref="C11:I11"/>
    <mergeCell ref="C12:I12"/>
    <mergeCell ref="C13:I13"/>
    <mergeCell ref="C14:I14"/>
    <mergeCell ref="C15:I15"/>
    <mergeCell ref="C16:I16"/>
    <mergeCell ref="C17:I17"/>
    <mergeCell ref="C18:I18"/>
    <mergeCell ref="C19:I19"/>
    <mergeCell ref="C20:I20"/>
    <mergeCell ref="M2:S2"/>
    <mergeCell ref="T2:Z2"/>
    <mergeCell ref="AA2:AC2"/>
    <mergeCell ref="C9:I9"/>
    <mergeCell ref="A1:E1"/>
    <mergeCell ref="F1:I1"/>
    <mergeCell ref="A2:A3"/>
    <mergeCell ref="B2:B3"/>
    <mergeCell ref="C2:L2"/>
    <mergeCell ref="C4:I4"/>
    <mergeCell ref="C5:I5"/>
    <mergeCell ref="C6:I6"/>
    <mergeCell ref="C7:I7"/>
    <mergeCell ref="C8:I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1814CF-D866-49E8-91A0-E0A32C5E5437}">
  <ds:schemaRefs>
    <ds:schemaRef ds:uri="http://schemas.microsoft.com/sharepoint/v3/contenttype/forms"/>
  </ds:schemaRefs>
</ds:datastoreItem>
</file>

<file path=customXml/itemProps2.xml><?xml version="1.0" encoding="utf-8"?>
<ds:datastoreItem xmlns:ds="http://schemas.openxmlformats.org/officeDocument/2006/customXml" ds:itemID="{72F609E6-4E13-4E40-B4C6-25E1A678F153}"/>
</file>

<file path=customXml/itemProps3.xml><?xml version="1.0" encoding="utf-8"?>
<ds:datastoreItem xmlns:ds="http://schemas.openxmlformats.org/officeDocument/2006/customXml" ds:itemID="{5C76CB0C-5158-4B4C-BA5D-D14720C9FE01}">
  <ds:schemaRefs>
    <ds:schemaRef ds:uri="http://purl.org/dc/dcmitype/"/>
    <ds:schemaRef ds:uri="http://schemas.microsoft.com/office/2006/documentManagement/types"/>
    <ds:schemaRef ds:uri="http://schemas.openxmlformats.org/package/2006/metadata/core-properties"/>
    <ds:schemaRef ds:uri="http://purl.org/dc/elements/1.1/"/>
    <ds:schemaRef ds:uri="779780c5-f9cf-48fb-9691-fba896c5a00d"/>
    <ds:schemaRef ds:uri="http://www.w3.org/XML/1998/namespace"/>
    <ds:schemaRef ds:uri="64632b96-a400-4e2f-be72-1c2e292cc70b"/>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RESUMEN TOTAL PMI</vt:lpstr>
      <vt:lpstr>PMI</vt:lpstr>
      <vt:lpstr>CGR</vt:lpstr>
      <vt:lpstr>Control CGR</vt:lpstr>
      <vt:lpstr>OCI</vt:lpstr>
      <vt:lpstr>Control OCI</vt:lpstr>
      <vt:lpstr>AGN</vt:lpstr>
      <vt:lpstr>Control AGN</vt:lpstr>
      <vt:lpstr>ITRC</vt:lpstr>
      <vt:lpstr>Control ITRC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institucional</dc:title>
  <dc:subject/>
  <dc:creator>Maria Del Pilar Ramirez Ortiz</dc:creator>
  <cp:keywords/>
  <dc:description/>
  <cp:lastModifiedBy>Juan Rafael Lozano Rodriguez</cp:lastModifiedBy>
  <cp:revision/>
  <dcterms:created xsi:type="dcterms:W3CDTF">2017-03-10T21:06:04Z</dcterms:created>
  <dcterms:modified xsi:type="dcterms:W3CDTF">2024-08-10T01:48:21Z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y fmtid="{D5CDD505-2E9C-101B-9397-08002B2CF9AE}" pid="3" name="Order">
    <vt:r8>65000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ies>
</file>